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 meeuwissen\Google Drive\_ROC_Nijmegen\2017\Fontys\"/>
    </mc:Choice>
  </mc:AlternateContent>
  <bookViews>
    <workbookView xWindow="0" yWindow="0" windowWidth="20085" windowHeight="7680"/>
  </bookViews>
  <sheets>
    <sheet name="Beuk" sheetId="2" r:id="rId1"/>
  </sheets>
  <definedNames>
    <definedName name="CountAb">Beuk!$D$2:$D$102</definedName>
    <definedName name="PercCut">Beuk!$C$2:$C$301</definedName>
    <definedName name="PercPass">Beuk!$E$2:$E$102</definedName>
    <definedName name="PercScore">Beuk!$B$2:$B$301</definedName>
    <definedName name="Rawscore">Beuk!$A$2:$A$301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Beuk!$M$5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1" i="2" l="1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P13" i="2"/>
  <c r="N13" i="2"/>
  <c r="B13" i="2"/>
  <c r="B12" i="2"/>
  <c r="B11" i="2"/>
  <c r="O10" i="2"/>
  <c r="S9" i="2" s="1"/>
  <c r="N10" i="2"/>
  <c r="S10" i="2" s="1"/>
  <c r="B10" i="2"/>
  <c r="O9" i="2"/>
  <c r="N9" i="2"/>
  <c r="P9" i="2" s="1"/>
  <c r="B9" i="2"/>
  <c r="B8" i="2"/>
  <c r="B7" i="2"/>
  <c r="D98" i="2" s="1"/>
  <c r="E98" i="2" s="1"/>
  <c r="I6" i="2"/>
  <c r="D6" i="2"/>
  <c r="E6" i="2" s="1"/>
  <c r="B6" i="2"/>
  <c r="D5" i="2"/>
  <c r="E5" i="2" s="1"/>
  <c r="B5" i="2"/>
  <c r="I4" i="2"/>
  <c r="B4" i="2"/>
  <c r="B3" i="2"/>
  <c r="B2" i="2"/>
  <c r="D100" i="2" s="1"/>
  <c r="E100" i="2" s="1"/>
  <c r="F100" i="2" l="1"/>
  <c r="F96" i="2"/>
  <c r="F92" i="2"/>
  <c r="F88" i="2"/>
  <c r="F84" i="2"/>
  <c r="F80" i="2"/>
  <c r="F76" i="2"/>
  <c r="F72" i="2"/>
  <c r="F68" i="2"/>
  <c r="F64" i="2"/>
  <c r="F60" i="2"/>
  <c r="F56" i="2"/>
  <c r="F52" i="2"/>
  <c r="F48" i="2"/>
  <c r="F44" i="2"/>
  <c r="F40" i="2"/>
  <c r="F36" i="2"/>
  <c r="F32" i="2"/>
  <c r="F28" i="2"/>
  <c r="F24" i="2"/>
  <c r="F20" i="2"/>
  <c r="F10" i="2"/>
  <c r="F9" i="2"/>
  <c r="F8" i="2"/>
  <c r="F7" i="2"/>
  <c r="F79" i="2"/>
  <c r="F75" i="2"/>
  <c r="F67" i="2"/>
  <c r="F59" i="2"/>
  <c r="F39" i="2"/>
  <c r="F31" i="2"/>
  <c r="F101" i="2"/>
  <c r="F97" i="2"/>
  <c r="F93" i="2"/>
  <c r="F89" i="2"/>
  <c r="F85" i="2"/>
  <c r="F81" i="2"/>
  <c r="F77" i="2"/>
  <c r="F73" i="2"/>
  <c r="F69" i="2"/>
  <c r="F65" i="2"/>
  <c r="F61" i="2"/>
  <c r="F57" i="2"/>
  <c r="F53" i="2"/>
  <c r="F49" i="2"/>
  <c r="F45" i="2"/>
  <c r="F41" i="2"/>
  <c r="F37" i="2"/>
  <c r="F33" i="2"/>
  <c r="F29" i="2"/>
  <c r="F25" i="2"/>
  <c r="F21" i="2"/>
  <c r="F17" i="2"/>
  <c r="F16" i="2"/>
  <c r="F15" i="2"/>
  <c r="F13" i="2"/>
  <c r="F12" i="2"/>
  <c r="F11" i="2"/>
  <c r="F6" i="2"/>
  <c r="F5" i="2"/>
  <c r="F102" i="2"/>
  <c r="F95" i="2"/>
  <c r="F91" i="2"/>
  <c r="F51" i="2"/>
  <c r="F47" i="2"/>
  <c r="F43" i="2"/>
  <c r="F27" i="2"/>
  <c r="F14" i="2"/>
  <c r="F98" i="2"/>
  <c r="F94" i="2"/>
  <c r="F90" i="2"/>
  <c r="F86" i="2"/>
  <c r="F82" i="2"/>
  <c r="F78" i="2"/>
  <c r="F74" i="2"/>
  <c r="F70" i="2"/>
  <c r="F66" i="2"/>
  <c r="F62" i="2"/>
  <c r="F58" i="2"/>
  <c r="F54" i="2"/>
  <c r="F50" i="2"/>
  <c r="F46" i="2"/>
  <c r="F42" i="2"/>
  <c r="F38" i="2"/>
  <c r="F34" i="2"/>
  <c r="F30" i="2"/>
  <c r="F26" i="2"/>
  <c r="F22" i="2"/>
  <c r="F18" i="2"/>
  <c r="N14" i="2"/>
  <c r="F4" i="2"/>
  <c r="F3" i="2"/>
  <c r="F2" i="2"/>
  <c r="F99" i="2"/>
  <c r="F87" i="2"/>
  <c r="F83" i="2"/>
  <c r="F71" i="2"/>
  <c r="F63" i="2"/>
  <c r="F55" i="2"/>
  <c r="F35" i="2"/>
  <c r="F23" i="2"/>
  <c r="F19" i="2"/>
  <c r="D11" i="2"/>
  <c r="E11" i="2" s="1"/>
  <c r="D15" i="2"/>
  <c r="E15" i="2" s="1"/>
  <c r="D17" i="2"/>
  <c r="E17" i="2" s="1"/>
  <c r="D34" i="2"/>
  <c r="E34" i="2" s="1"/>
  <c r="D46" i="2"/>
  <c r="E46" i="2" s="1"/>
  <c r="D54" i="2"/>
  <c r="E54" i="2" s="1"/>
  <c r="D62" i="2"/>
  <c r="E62" i="2" s="1"/>
  <c r="D70" i="2"/>
  <c r="E70" i="2" s="1"/>
  <c r="D82" i="2"/>
  <c r="E82" i="2" s="1"/>
  <c r="D94" i="2"/>
  <c r="E94" i="2" s="1"/>
  <c r="D7" i="2"/>
  <c r="E7" i="2" s="1"/>
  <c r="D8" i="2"/>
  <c r="E8" i="2" s="1"/>
  <c r="D9" i="2"/>
  <c r="E9" i="2" s="1"/>
  <c r="D10" i="2"/>
  <c r="E10" i="2" s="1"/>
  <c r="D21" i="2"/>
  <c r="E21" i="2" s="1"/>
  <c r="D25" i="2"/>
  <c r="E25" i="2" s="1"/>
  <c r="D29" i="2"/>
  <c r="E29" i="2" s="1"/>
  <c r="D33" i="2"/>
  <c r="E33" i="2" s="1"/>
  <c r="D37" i="2"/>
  <c r="E37" i="2" s="1"/>
  <c r="D41" i="2"/>
  <c r="E41" i="2" s="1"/>
  <c r="D45" i="2"/>
  <c r="E45" i="2" s="1"/>
  <c r="D49" i="2"/>
  <c r="E49" i="2" s="1"/>
  <c r="D53" i="2"/>
  <c r="E53" i="2" s="1"/>
  <c r="D57" i="2"/>
  <c r="E57" i="2" s="1"/>
  <c r="D61" i="2"/>
  <c r="E61" i="2" s="1"/>
  <c r="D65" i="2"/>
  <c r="E65" i="2" s="1"/>
  <c r="D69" i="2"/>
  <c r="E69" i="2" s="1"/>
  <c r="D73" i="2"/>
  <c r="E73" i="2" s="1"/>
  <c r="D77" i="2"/>
  <c r="E77" i="2" s="1"/>
  <c r="D81" i="2"/>
  <c r="E81" i="2" s="1"/>
  <c r="D85" i="2"/>
  <c r="E85" i="2" s="1"/>
  <c r="D89" i="2"/>
  <c r="E89" i="2" s="1"/>
  <c r="D93" i="2"/>
  <c r="E93" i="2" s="1"/>
  <c r="D97" i="2"/>
  <c r="E97" i="2" s="1"/>
  <c r="D101" i="2"/>
  <c r="E101" i="2" s="1"/>
  <c r="D13" i="2"/>
  <c r="E13" i="2" s="1"/>
  <c r="D18" i="2"/>
  <c r="E18" i="2" s="1"/>
  <c r="D26" i="2"/>
  <c r="E26" i="2" s="1"/>
  <c r="D42" i="2"/>
  <c r="E42" i="2" s="1"/>
  <c r="D50" i="2"/>
  <c r="E50" i="2" s="1"/>
  <c r="D66" i="2"/>
  <c r="E66" i="2" s="1"/>
  <c r="D78" i="2"/>
  <c r="E78" i="2" s="1"/>
  <c r="D90" i="2"/>
  <c r="E90" i="2" s="1"/>
  <c r="D14" i="2"/>
  <c r="E14" i="2" s="1"/>
  <c r="D20" i="2"/>
  <c r="E20" i="2" s="1"/>
  <c r="D24" i="2"/>
  <c r="E24" i="2" s="1"/>
  <c r="D28" i="2"/>
  <c r="E28" i="2" s="1"/>
  <c r="D32" i="2"/>
  <c r="E32" i="2" s="1"/>
  <c r="D36" i="2"/>
  <c r="E36" i="2" s="1"/>
  <c r="D40" i="2"/>
  <c r="E40" i="2" s="1"/>
  <c r="D44" i="2"/>
  <c r="E44" i="2" s="1"/>
  <c r="D48" i="2"/>
  <c r="E48" i="2" s="1"/>
  <c r="D52" i="2"/>
  <c r="E52" i="2" s="1"/>
  <c r="D56" i="2"/>
  <c r="E56" i="2" s="1"/>
  <c r="D60" i="2"/>
  <c r="E60" i="2" s="1"/>
  <c r="D64" i="2"/>
  <c r="E64" i="2" s="1"/>
  <c r="D68" i="2"/>
  <c r="E68" i="2" s="1"/>
  <c r="D72" i="2"/>
  <c r="E72" i="2" s="1"/>
  <c r="D76" i="2"/>
  <c r="E76" i="2" s="1"/>
  <c r="D80" i="2"/>
  <c r="E80" i="2" s="1"/>
  <c r="D84" i="2"/>
  <c r="E84" i="2" s="1"/>
  <c r="D88" i="2"/>
  <c r="E88" i="2" s="1"/>
  <c r="D92" i="2"/>
  <c r="E92" i="2" s="1"/>
  <c r="D96" i="2"/>
  <c r="E96" i="2" s="1"/>
  <c r="D12" i="2"/>
  <c r="E12" i="2" s="1"/>
  <c r="D16" i="2"/>
  <c r="E16" i="2" s="1"/>
  <c r="D22" i="2"/>
  <c r="E22" i="2" s="1"/>
  <c r="D30" i="2"/>
  <c r="E30" i="2" s="1"/>
  <c r="D38" i="2"/>
  <c r="E38" i="2" s="1"/>
  <c r="D58" i="2"/>
  <c r="E58" i="2" s="1"/>
  <c r="D74" i="2"/>
  <c r="E74" i="2" s="1"/>
  <c r="D86" i="2"/>
  <c r="E86" i="2" s="1"/>
  <c r="D102" i="2"/>
  <c r="E102" i="2" s="1"/>
  <c r="D2" i="2"/>
  <c r="E2" i="2" s="1"/>
  <c r="D3" i="2"/>
  <c r="E3" i="2" s="1"/>
  <c r="D4" i="2"/>
  <c r="E4" i="2" s="1"/>
  <c r="D19" i="2"/>
  <c r="E19" i="2" s="1"/>
  <c r="D23" i="2"/>
  <c r="E23" i="2" s="1"/>
  <c r="D27" i="2"/>
  <c r="E27" i="2" s="1"/>
  <c r="D31" i="2"/>
  <c r="E31" i="2" s="1"/>
  <c r="D35" i="2"/>
  <c r="E35" i="2" s="1"/>
  <c r="D39" i="2"/>
  <c r="E39" i="2" s="1"/>
  <c r="D43" i="2"/>
  <c r="E43" i="2" s="1"/>
  <c r="D47" i="2"/>
  <c r="E47" i="2" s="1"/>
  <c r="P14" i="2" s="1"/>
  <c r="D51" i="2"/>
  <c r="E51" i="2" s="1"/>
  <c r="D55" i="2"/>
  <c r="E55" i="2" s="1"/>
  <c r="D59" i="2"/>
  <c r="E59" i="2" s="1"/>
  <c r="D63" i="2"/>
  <c r="E63" i="2" s="1"/>
  <c r="D67" i="2"/>
  <c r="E67" i="2" s="1"/>
  <c r="D71" i="2"/>
  <c r="E71" i="2" s="1"/>
  <c r="D75" i="2"/>
  <c r="E75" i="2" s="1"/>
  <c r="D79" i="2"/>
  <c r="E79" i="2" s="1"/>
  <c r="D83" i="2"/>
  <c r="E83" i="2" s="1"/>
  <c r="D87" i="2"/>
  <c r="E87" i="2" s="1"/>
  <c r="D91" i="2"/>
  <c r="E91" i="2" s="1"/>
  <c r="D95" i="2"/>
  <c r="E95" i="2" s="1"/>
  <c r="D99" i="2"/>
  <c r="E99" i="2" s="1"/>
</calcChain>
</file>

<file path=xl/sharedStrings.xml><?xml version="1.0" encoding="utf-8"?>
<sst xmlns="http://schemas.openxmlformats.org/spreadsheetml/2006/main" count="41" uniqueCount="41">
  <si>
    <t>count</t>
  </si>
  <si>
    <t>shift</t>
  </si>
  <si>
    <t>min.score</t>
  </si>
  <si>
    <t>max.score</t>
  </si>
  <si>
    <t>Perc.Score</t>
  </si>
  <si>
    <t>Percent_cutoffscale</t>
  </si>
  <si>
    <t>count_above cutoff</t>
  </si>
  <si>
    <t>JudgePoint</t>
  </si>
  <si>
    <t>BeukPoint</t>
  </si>
  <si>
    <t>Judge 1</t>
  </si>
  <si>
    <t>Judge 2</t>
  </si>
  <si>
    <t>Judge 3</t>
  </si>
  <si>
    <t>Judge 4</t>
  </si>
  <si>
    <t>Judge 5</t>
  </si>
  <si>
    <t>Passing Rate of popul.</t>
  </si>
  <si>
    <t>Avg</t>
  </si>
  <si>
    <t>SD</t>
  </si>
  <si>
    <t>Performance Required</t>
  </si>
  <si>
    <t>RAW Score</t>
  </si>
  <si>
    <t>Test Name</t>
  </si>
  <si>
    <t>Advised CutScore</t>
  </si>
  <si>
    <t>Percentage of Population passing at  Percentage Correct Required</t>
  </si>
  <si>
    <t>BeukLine</t>
  </si>
  <si>
    <t>Perf.Req.</t>
  </si>
  <si>
    <t>Fill Column A with raw testscores (max.300)</t>
  </si>
  <si>
    <t>Fill out Jugdes' results. The averages will be plotted as a green dot, the 'JudgePoint'</t>
  </si>
  <si>
    <t xml:space="preserve">Changing the value of this cell will move the red dot (the 'BeukPoint') along the BeukLine. </t>
  </si>
  <si>
    <t>Try to get it as close to an interpolation of the blue dots as possible.</t>
  </si>
  <si>
    <t xml:space="preserve">Change the value in  Cell K13 to arrive at an advisable cutscore. </t>
  </si>
  <si>
    <t>Impact</t>
  </si>
  <si>
    <t>CutScore</t>
  </si>
  <si>
    <t>Judged</t>
  </si>
  <si>
    <t>Special Case: If all judges exactly agree on the performance required, advised cutscore should be</t>
  </si>
  <si>
    <t>Instructions</t>
  </si>
  <si>
    <t>testname</t>
  </si>
  <si>
    <t>slope</t>
  </si>
  <si>
    <t>The Impact percentages show the impact of the advised cutscore.</t>
  </si>
  <si>
    <t xml:space="preserve">   set to the 'Judged Cutscore'.</t>
  </si>
  <si>
    <t>Fill out the Test Name, and maximum possible score (Colum I)</t>
  </si>
  <si>
    <t>Pass.Rate</t>
  </si>
  <si>
    <t>Tip: For some tests it might help to use Excel's Zoom function to get at a more precise cutscore.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</si>
</sst>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000"/>
    <numFmt numFmtId="165" formatCode="0.0%"/>
    <numFmt numFmtId="166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1" fontId="0" fillId="0" borderId="0" xfId="0" applyNumberFormat="1"/>
    <xf numFmtId="9" fontId="0" fillId="0" borderId="0" xfId="1" applyFont="1"/>
    <xf numFmtId="0" fontId="0" fillId="3" borderId="0" xfId="0" applyFill="1"/>
    <xf numFmtId="1" fontId="0" fillId="3" borderId="0" xfId="0" applyNumberFormat="1" applyFill="1"/>
    <xf numFmtId="9" fontId="0" fillId="3" borderId="0" xfId="1" applyFont="1" applyFill="1"/>
    <xf numFmtId="165" fontId="0" fillId="3" borderId="0" xfId="1" applyNumberFormat="1" applyFont="1" applyFill="1"/>
    <xf numFmtId="9" fontId="0" fillId="3" borderId="0" xfId="0" applyNumberFormat="1" applyFill="1"/>
    <xf numFmtId="165" fontId="0" fillId="3" borderId="0" xfId="0" applyNumberFormat="1" applyFill="1"/>
    <xf numFmtId="2" fontId="0" fillId="3" borderId="0" xfId="0" applyNumberFormat="1" applyFill="1"/>
    <xf numFmtId="164" fontId="0" fillId="3" borderId="0" xfId="0" applyNumberFormat="1" applyFill="1"/>
    <xf numFmtId="0" fontId="0" fillId="3" borderId="0" xfId="0" applyFill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10" fontId="2" fillId="2" borderId="1" xfId="2" applyNumberFormat="1" applyFont="1"/>
    <xf numFmtId="0" fontId="3" fillId="3" borderId="0" xfId="0" applyFont="1" applyFill="1"/>
    <xf numFmtId="165" fontId="2" fillId="2" borderId="1" xfId="2" applyNumberFormat="1" applyFont="1"/>
    <xf numFmtId="166" fontId="2" fillId="2" borderId="1" xfId="3" applyNumberFormat="1" applyFont="1" applyFill="1" applyBorder="1"/>
    <xf numFmtId="10" fontId="2" fillId="2" borderId="1" xfId="1" applyNumberFormat="1" applyFont="1" applyFill="1" applyBorder="1"/>
    <xf numFmtId="0" fontId="4" fillId="0" borderId="0" xfId="0" applyFont="1"/>
  </cellXfs>
  <cellStyles count="4">
    <cellStyle name="Comma" xfId="3" builtinId="3"/>
    <cellStyle name="Normal" xfId="0" builtinId="0"/>
    <cellStyle name="Note" xfId="2" builtinId="1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Beuk!$I$6</c:f>
          <c:strCache>
            <c:ptCount val="1"/>
            <c:pt idx="0">
              <c:v>BeukPoint Estimation for testname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Beuk!$E$1</c:f>
              <c:strCache>
                <c:ptCount val="1"/>
                <c:pt idx="0">
                  <c:v>Percentage of Population passing at  Percentage Correct Required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Beuk!$C$2:$C$102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Beuk!$E$2:$E$102</c:f>
              <c:numCache>
                <c:formatCode>0%</c:formatCode>
                <c:ptCount val="10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0.97959183673469385</c:v>
                </c:pt>
                <c:pt idx="18">
                  <c:v>0.97959183673469385</c:v>
                </c:pt>
                <c:pt idx="19">
                  <c:v>0.95918367346938771</c:v>
                </c:pt>
                <c:pt idx="20">
                  <c:v>0.95918367346938771</c:v>
                </c:pt>
                <c:pt idx="21">
                  <c:v>0.95918367346938771</c:v>
                </c:pt>
                <c:pt idx="22">
                  <c:v>0.93877551020408168</c:v>
                </c:pt>
                <c:pt idx="23">
                  <c:v>0.93877551020408168</c:v>
                </c:pt>
                <c:pt idx="24">
                  <c:v>0.93877551020408168</c:v>
                </c:pt>
                <c:pt idx="25">
                  <c:v>0.91836734693877553</c:v>
                </c:pt>
                <c:pt idx="26">
                  <c:v>0.89795918367346939</c:v>
                </c:pt>
                <c:pt idx="27">
                  <c:v>0.89795918367346939</c:v>
                </c:pt>
                <c:pt idx="28">
                  <c:v>0.89795918367346939</c:v>
                </c:pt>
                <c:pt idx="29">
                  <c:v>0.87755102040816324</c:v>
                </c:pt>
                <c:pt idx="30">
                  <c:v>0.87755102040816324</c:v>
                </c:pt>
                <c:pt idx="31">
                  <c:v>0.87755102040816324</c:v>
                </c:pt>
                <c:pt idx="32">
                  <c:v>0.87755102040816324</c:v>
                </c:pt>
                <c:pt idx="33">
                  <c:v>0.87755102040816324</c:v>
                </c:pt>
                <c:pt idx="34">
                  <c:v>0.87755102040816324</c:v>
                </c:pt>
                <c:pt idx="35">
                  <c:v>0.8571428571428571</c:v>
                </c:pt>
                <c:pt idx="36">
                  <c:v>0.8571428571428571</c:v>
                </c:pt>
                <c:pt idx="37">
                  <c:v>0.8571428571428571</c:v>
                </c:pt>
                <c:pt idx="38">
                  <c:v>0.81632653061224492</c:v>
                </c:pt>
                <c:pt idx="39">
                  <c:v>0.79591836734693877</c:v>
                </c:pt>
                <c:pt idx="40">
                  <c:v>0.75510204081632648</c:v>
                </c:pt>
                <c:pt idx="41">
                  <c:v>0.75510204081632648</c:v>
                </c:pt>
                <c:pt idx="42">
                  <c:v>0.7142857142857143</c:v>
                </c:pt>
                <c:pt idx="43">
                  <c:v>0.7142857142857143</c:v>
                </c:pt>
                <c:pt idx="44">
                  <c:v>0.67346938775510201</c:v>
                </c:pt>
                <c:pt idx="45">
                  <c:v>0.63265306122448983</c:v>
                </c:pt>
                <c:pt idx="46">
                  <c:v>0.59183673469387754</c:v>
                </c:pt>
                <c:pt idx="47">
                  <c:v>0.59183673469387754</c:v>
                </c:pt>
                <c:pt idx="48">
                  <c:v>0.55102040816326525</c:v>
                </c:pt>
                <c:pt idx="49">
                  <c:v>0.53061224489795922</c:v>
                </c:pt>
                <c:pt idx="50">
                  <c:v>0.48979591836734693</c:v>
                </c:pt>
                <c:pt idx="51">
                  <c:v>0.46938775510204084</c:v>
                </c:pt>
                <c:pt idx="52">
                  <c:v>0.44897959183673469</c:v>
                </c:pt>
                <c:pt idx="53">
                  <c:v>0.40816326530612246</c:v>
                </c:pt>
                <c:pt idx="54">
                  <c:v>0.40816326530612246</c:v>
                </c:pt>
                <c:pt idx="55">
                  <c:v>0.40816326530612246</c:v>
                </c:pt>
                <c:pt idx="56">
                  <c:v>0.36734693877551022</c:v>
                </c:pt>
                <c:pt idx="57">
                  <c:v>0.34693877551020408</c:v>
                </c:pt>
                <c:pt idx="58">
                  <c:v>0.34693877551020408</c:v>
                </c:pt>
                <c:pt idx="59">
                  <c:v>0.34693877551020408</c:v>
                </c:pt>
                <c:pt idx="60">
                  <c:v>0.32653061224489793</c:v>
                </c:pt>
                <c:pt idx="61">
                  <c:v>0.32653061224489793</c:v>
                </c:pt>
                <c:pt idx="62">
                  <c:v>0.32653061224489793</c:v>
                </c:pt>
                <c:pt idx="63">
                  <c:v>0.30612244897959184</c:v>
                </c:pt>
                <c:pt idx="64">
                  <c:v>0.26530612244897961</c:v>
                </c:pt>
                <c:pt idx="65">
                  <c:v>0.26530612244897961</c:v>
                </c:pt>
                <c:pt idx="66">
                  <c:v>0.22448979591836735</c:v>
                </c:pt>
                <c:pt idx="67">
                  <c:v>0.22448979591836735</c:v>
                </c:pt>
                <c:pt idx="68">
                  <c:v>0.20408163265306123</c:v>
                </c:pt>
                <c:pt idx="69">
                  <c:v>0.18367346938775511</c:v>
                </c:pt>
                <c:pt idx="70">
                  <c:v>0.18367346938775511</c:v>
                </c:pt>
                <c:pt idx="71">
                  <c:v>0.16326530612244897</c:v>
                </c:pt>
                <c:pt idx="72">
                  <c:v>0.14285714285714285</c:v>
                </c:pt>
                <c:pt idx="73">
                  <c:v>0.12244897959183673</c:v>
                </c:pt>
                <c:pt idx="74">
                  <c:v>0.12244897959183673</c:v>
                </c:pt>
                <c:pt idx="75">
                  <c:v>0.12244897959183673</c:v>
                </c:pt>
                <c:pt idx="76">
                  <c:v>0.10204081632653061</c:v>
                </c:pt>
                <c:pt idx="77">
                  <c:v>8.1632653061224483E-2</c:v>
                </c:pt>
                <c:pt idx="78">
                  <c:v>4.0816326530612242E-2</c:v>
                </c:pt>
                <c:pt idx="79">
                  <c:v>4.0816326530612242E-2</c:v>
                </c:pt>
                <c:pt idx="80">
                  <c:v>2.0408163265306121E-2</c:v>
                </c:pt>
                <c:pt idx="81">
                  <c:v>2.0408163265306121E-2</c:v>
                </c:pt>
                <c:pt idx="82">
                  <c:v>2.0408163265306121E-2</c:v>
                </c:pt>
                <c:pt idx="83">
                  <c:v>2.0408163265306121E-2</c:v>
                </c:pt>
                <c:pt idx="84">
                  <c:v>2.0408163265306121E-2</c:v>
                </c:pt>
                <c:pt idx="85">
                  <c:v>2.0408163265306121E-2</c:v>
                </c:pt>
                <c:pt idx="86">
                  <c:v>2.0408163265306121E-2</c:v>
                </c:pt>
                <c:pt idx="87">
                  <c:v>2.0408163265306121E-2</c:v>
                </c:pt>
                <c:pt idx="88">
                  <c:v>2.0408163265306121E-2</c:v>
                </c:pt>
                <c:pt idx="89">
                  <c:v>2.0408163265306121E-2</c:v>
                </c:pt>
                <c:pt idx="90">
                  <c:v>2.0408163265306121E-2</c:v>
                </c:pt>
                <c:pt idx="91">
                  <c:v>2.0408163265306121E-2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92-4BDD-BD70-2408E1B41C8A}"/>
            </c:ext>
          </c:extLst>
        </c:ser>
        <c:ser>
          <c:idx val="1"/>
          <c:order val="1"/>
          <c:tx>
            <c:strRef>
              <c:f>Beuk!$F$1</c:f>
              <c:strCache>
                <c:ptCount val="1"/>
                <c:pt idx="0">
                  <c:v>BeukLine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Beuk!$C$2:$C$102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Beuk!$F$2:$F$102</c:f>
              <c:numCache>
                <c:formatCode>0.0%</c:formatCode>
                <c:ptCount val="101"/>
                <c:pt idx="0">
                  <c:v>4.4285714285713484E-2</c:v>
                </c:pt>
                <c:pt idx="1">
                  <c:v>5.1428571428570637E-2</c:v>
                </c:pt>
                <c:pt idx="2">
                  <c:v>5.8571428571427789E-2</c:v>
                </c:pt>
                <c:pt idx="3">
                  <c:v>6.5714285714284948E-2</c:v>
                </c:pt>
                <c:pt idx="4">
                  <c:v>7.2857142857142093E-2</c:v>
                </c:pt>
                <c:pt idx="5">
                  <c:v>7.9999999999999266E-2</c:v>
                </c:pt>
                <c:pt idx="6">
                  <c:v>8.7142857142856411E-2</c:v>
                </c:pt>
                <c:pt idx="7">
                  <c:v>9.428571428571357E-2</c:v>
                </c:pt>
                <c:pt idx="8">
                  <c:v>0.10142857142857072</c:v>
                </c:pt>
                <c:pt idx="9">
                  <c:v>0.10857142857142787</c:v>
                </c:pt>
                <c:pt idx="10">
                  <c:v>0.11571428571428503</c:v>
                </c:pt>
                <c:pt idx="11">
                  <c:v>0.12285714285714218</c:v>
                </c:pt>
                <c:pt idx="12">
                  <c:v>0.12999999999999934</c:v>
                </c:pt>
                <c:pt idx="13">
                  <c:v>0.13714285714285651</c:v>
                </c:pt>
                <c:pt idx="14">
                  <c:v>0.14428571428571366</c:v>
                </c:pt>
                <c:pt idx="15">
                  <c:v>0.1514285714285708</c:v>
                </c:pt>
                <c:pt idx="16">
                  <c:v>0.15857142857142795</c:v>
                </c:pt>
                <c:pt idx="17">
                  <c:v>0.16571428571428512</c:v>
                </c:pt>
                <c:pt idx="18">
                  <c:v>0.17285714285714227</c:v>
                </c:pt>
                <c:pt idx="19">
                  <c:v>0.17999999999999941</c:v>
                </c:pt>
                <c:pt idx="20">
                  <c:v>0.18714285714285658</c:v>
                </c:pt>
                <c:pt idx="21">
                  <c:v>0.19428571428571373</c:v>
                </c:pt>
                <c:pt idx="22">
                  <c:v>0.20142857142857087</c:v>
                </c:pt>
                <c:pt idx="23">
                  <c:v>0.20857142857142805</c:v>
                </c:pt>
                <c:pt idx="24">
                  <c:v>0.21571428571428516</c:v>
                </c:pt>
                <c:pt idx="25">
                  <c:v>0.22285714285714234</c:v>
                </c:pt>
                <c:pt idx="26">
                  <c:v>0.22999999999999951</c:v>
                </c:pt>
                <c:pt idx="27">
                  <c:v>0.23714285714285666</c:v>
                </c:pt>
                <c:pt idx="28">
                  <c:v>0.24428571428571383</c:v>
                </c:pt>
                <c:pt idx="29">
                  <c:v>0.25142857142857095</c:v>
                </c:pt>
                <c:pt idx="30">
                  <c:v>0.25857142857142812</c:v>
                </c:pt>
                <c:pt idx="31">
                  <c:v>0.26571428571428524</c:v>
                </c:pt>
                <c:pt idx="32">
                  <c:v>0.27285714285714241</c:v>
                </c:pt>
                <c:pt idx="33">
                  <c:v>0.27999999999999958</c:v>
                </c:pt>
                <c:pt idx="34">
                  <c:v>0.28714285714285676</c:v>
                </c:pt>
                <c:pt idx="35">
                  <c:v>0.29428571428571387</c:v>
                </c:pt>
                <c:pt idx="36">
                  <c:v>0.30142857142857105</c:v>
                </c:pt>
                <c:pt idx="37">
                  <c:v>0.30857142857142816</c:v>
                </c:pt>
                <c:pt idx="38">
                  <c:v>0.31571428571428534</c:v>
                </c:pt>
                <c:pt idx="39">
                  <c:v>0.32285714285714251</c:v>
                </c:pt>
                <c:pt idx="40">
                  <c:v>0.32999999999999968</c:v>
                </c:pt>
                <c:pt idx="41">
                  <c:v>0.3371428571428568</c:v>
                </c:pt>
                <c:pt idx="42">
                  <c:v>0.34428571428571397</c:v>
                </c:pt>
                <c:pt idx="43">
                  <c:v>0.35142857142857109</c:v>
                </c:pt>
                <c:pt idx="44">
                  <c:v>0.35857142857142826</c:v>
                </c:pt>
                <c:pt idx="45">
                  <c:v>0.36571428571428544</c:v>
                </c:pt>
                <c:pt idx="46">
                  <c:v>0.37285714285714261</c:v>
                </c:pt>
                <c:pt idx="47">
                  <c:v>0.37999999999999973</c:v>
                </c:pt>
                <c:pt idx="48">
                  <c:v>0.38714285714285684</c:v>
                </c:pt>
                <c:pt idx="49">
                  <c:v>0.39428571428571402</c:v>
                </c:pt>
                <c:pt idx="50">
                  <c:v>0.40142857142857119</c:v>
                </c:pt>
                <c:pt idx="51">
                  <c:v>0.40857142857142836</c:v>
                </c:pt>
                <c:pt idx="52">
                  <c:v>0.41571428571428554</c:v>
                </c:pt>
                <c:pt idx="53">
                  <c:v>0.42285714285714265</c:v>
                </c:pt>
                <c:pt idx="54">
                  <c:v>0.42999999999999983</c:v>
                </c:pt>
                <c:pt idx="55">
                  <c:v>0.437142857142857</c:v>
                </c:pt>
                <c:pt idx="56">
                  <c:v>0.44428571428571417</c:v>
                </c:pt>
                <c:pt idx="57">
                  <c:v>0.45142857142857123</c:v>
                </c:pt>
                <c:pt idx="58">
                  <c:v>0.45857142857142841</c:v>
                </c:pt>
                <c:pt idx="59">
                  <c:v>0.46571428571428558</c:v>
                </c:pt>
                <c:pt idx="60">
                  <c:v>0.4728571428571427</c:v>
                </c:pt>
                <c:pt idx="61">
                  <c:v>0.47999999999999987</c:v>
                </c:pt>
                <c:pt idx="62">
                  <c:v>0.48714285714285704</c:v>
                </c:pt>
                <c:pt idx="63">
                  <c:v>0.49428571428571422</c:v>
                </c:pt>
                <c:pt idx="64">
                  <c:v>0.50142857142857133</c:v>
                </c:pt>
                <c:pt idx="65">
                  <c:v>0.50857142857142845</c:v>
                </c:pt>
                <c:pt idx="66">
                  <c:v>0.51571428571428568</c:v>
                </c:pt>
                <c:pt idx="67">
                  <c:v>0.52285714285714291</c:v>
                </c:pt>
                <c:pt idx="68">
                  <c:v>0.53</c:v>
                </c:pt>
                <c:pt idx="69">
                  <c:v>0.53714285714285714</c:v>
                </c:pt>
                <c:pt idx="70">
                  <c:v>0.54428571428571426</c:v>
                </c:pt>
                <c:pt idx="71">
                  <c:v>0.55142857142857138</c:v>
                </c:pt>
                <c:pt idx="72">
                  <c:v>0.55857142857142861</c:v>
                </c:pt>
                <c:pt idx="73">
                  <c:v>0.56571428571428573</c:v>
                </c:pt>
                <c:pt idx="74">
                  <c:v>0.57285714285714284</c:v>
                </c:pt>
                <c:pt idx="75">
                  <c:v>0.58000000000000007</c:v>
                </c:pt>
                <c:pt idx="76">
                  <c:v>0.58714285714285719</c:v>
                </c:pt>
                <c:pt idx="77">
                  <c:v>0.59428571428571442</c:v>
                </c:pt>
                <c:pt idx="78">
                  <c:v>0.60142857142857153</c:v>
                </c:pt>
                <c:pt idx="79">
                  <c:v>0.60857142857142865</c:v>
                </c:pt>
                <c:pt idx="80">
                  <c:v>0.61571428571428588</c:v>
                </c:pt>
                <c:pt idx="81">
                  <c:v>0.622857142857143</c:v>
                </c:pt>
                <c:pt idx="82">
                  <c:v>0.63000000000000012</c:v>
                </c:pt>
                <c:pt idx="83">
                  <c:v>0.63714285714285723</c:v>
                </c:pt>
                <c:pt idx="84">
                  <c:v>0.64428571428571446</c:v>
                </c:pt>
                <c:pt idx="85">
                  <c:v>0.65142857142857158</c:v>
                </c:pt>
                <c:pt idx="86">
                  <c:v>0.6585714285714287</c:v>
                </c:pt>
                <c:pt idx="87">
                  <c:v>0.66571428571428592</c:v>
                </c:pt>
                <c:pt idx="88">
                  <c:v>0.67285714285714304</c:v>
                </c:pt>
                <c:pt idx="89">
                  <c:v>0.68000000000000016</c:v>
                </c:pt>
                <c:pt idx="90">
                  <c:v>0.68714285714285739</c:v>
                </c:pt>
                <c:pt idx="91">
                  <c:v>0.69428571428571451</c:v>
                </c:pt>
                <c:pt idx="92">
                  <c:v>0.70142857142857173</c:v>
                </c:pt>
                <c:pt idx="93">
                  <c:v>0.70857142857142885</c:v>
                </c:pt>
                <c:pt idx="94">
                  <c:v>0.71571428571428597</c:v>
                </c:pt>
                <c:pt idx="95">
                  <c:v>0.72285714285714309</c:v>
                </c:pt>
                <c:pt idx="96">
                  <c:v>0.7300000000000002</c:v>
                </c:pt>
                <c:pt idx="97">
                  <c:v>0.73714285714285743</c:v>
                </c:pt>
                <c:pt idx="98">
                  <c:v>0.74428571428571455</c:v>
                </c:pt>
                <c:pt idx="99">
                  <c:v>0.75142857142857178</c:v>
                </c:pt>
                <c:pt idx="100">
                  <c:v>0.7585714285714289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92-4BDD-BD70-2408E1B41C8A}"/>
            </c:ext>
          </c:extLst>
        </c:ser>
        <c:ser>
          <c:idx val="2"/>
          <c:order val="2"/>
          <c:tx>
            <c:v>JudgePoint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6"/>
              </a:solidFill>
              <a:ln w="12700">
                <a:solidFill>
                  <a:schemeClr val="accent6"/>
                </a:solidFill>
              </a:ln>
              <a:effectLst/>
            </c:spPr>
          </c:marker>
          <c:xVal>
            <c:numRef>
              <c:f>Beuk!$N$9</c:f>
              <c:numCache>
                <c:formatCode>0.0%</c:formatCode>
                <c:ptCount val="1"/>
                <c:pt idx="0">
                  <c:v>0.78499999999999992</c:v>
                </c:pt>
              </c:numCache>
            </c:numRef>
          </c:xVal>
          <c:yVal>
            <c:numRef>
              <c:f>Beuk!$N$10</c:f>
              <c:numCache>
                <c:formatCode>0.0%</c:formatCode>
                <c:ptCount val="1"/>
                <c:pt idx="0">
                  <c:v>0.60499999999999998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C92-4BDD-BD70-2408E1B41C8A}"/>
            </c:ext>
          </c:extLst>
        </c:ser>
        <c:ser>
          <c:idx val="3"/>
          <c:order val="3"/>
          <c:tx>
            <c:strRef>
              <c:f>Beuk!$N$12</c:f>
              <c:strCache>
                <c:ptCount val="1"/>
                <c:pt idx="0">
                  <c:v>BeukPoint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C00000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Beuk!$N$13</c:f>
              <c:numCache>
                <c:formatCode>0.00%</c:formatCode>
                <c:ptCount val="1"/>
                <c:pt idx="0">
                  <c:v>0.45882352941176469</c:v>
                </c:pt>
              </c:numCache>
            </c:numRef>
          </c:xVal>
          <c:yVal>
            <c:numRef>
              <c:f>Beuk!$N$14</c:f>
              <c:numCache>
                <c:formatCode>0.00%</c:formatCode>
                <c:ptCount val="1"/>
                <c:pt idx="0">
                  <c:v>0.36571428571428544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C92-4BDD-BD70-2408E1B41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4080768"/>
        <c:axId val="924084376"/>
      </c:scatterChart>
      <c:valAx>
        <c:axId val="924080768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Percentage Correct Required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%" sourceLinked="1"/>
        <c:majorTickMark val="cross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24084376"/>
        <c:crosses val="autoZero"/>
        <c:crossBetween val="midCat"/>
        <c:minorUnit val="5.000000000000001E-2"/>
      </c:valAx>
      <c:valAx>
        <c:axId val="92408437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Passing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%" sourceLinked="1"/>
        <c:majorTickMark val="cross"/>
        <c:minorTickMark val="cross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24080768"/>
        <c:crosses val="autoZero"/>
        <c:crossBetween val="midCat"/>
        <c:minorUnit val="5.000000000000001E-2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461962</xdr:colOff>
      <xdr:row>15</xdr:row>
      <xdr:rowOff>47624</xdr:rowOff>
    </xdr:from>
    <xdr:to>
      <xdr:col>19</xdr:col>
      <xdr:colOff>123825</xdr:colOff>
      <xdr:row>44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C8B5720-1157-4360-A155-22548C02E9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1"/>
  <sheetViews>
    <sheetView tabSelected="1" zoomScaleNormal="100" workbookViewId="0">
      <selection activeCell="D1" sqref="D1"/>
    </sheetView>
  </sheetViews>
  <sheetFormatPr defaultRowHeight="15" x14ac:dyDescent="0.25"/>
  <cols>
    <col min="1" max="1" width="10" style="3" customWidth="1"/>
    <col min="2" max="2" width="7.42578125" style="3" customWidth="1"/>
    <col min="3" max="3" width="6.28515625" style="3" customWidth="1"/>
    <col min="4" max="4" width="6.140625" style="3" customWidth="1"/>
    <col min="5" max="5" width="6.85546875" style="3" customWidth="1"/>
    <col min="6" max="6" width="7.85546875" style="3" customWidth="1"/>
    <col min="7" max="7" width="9.140625" style="3"/>
    <col min="8" max="8" width="22" style="3" customWidth="1"/>
    <col min="9" max="12" width="8.7109375" style="3" customWidth="1"/>
    <col min="13" max="13" width="9.28515625" style="3" customWidth="1"/>
    <col min="14" max="14" width="9.140625" style="3"/>
    <col min="15" max="15" width="9.28515625" style="3" customWidth="1"/>
    <col min="16" max="16384" width="9.140625" style="3"/>
  </cols>
  <sheetData>
    <row r="1" spans="1:19" x14ac:dyDescent="0.25">
      <c r="A1" s="12" t="s">
        <v>18</v>
      </c>
      <c r="B1" s="3" t="s">
        <v>4</v>
      </c>
      <c r="C1" s="3" t="s">
        <v>5</v>
      </c>
      <c r="D1" s="3" t="s">
        <v>6</v>
      </c>
      <c r="E1" s="3" t="s">
        <v>21</v>
      </c>
      <c r="F1" s="3" t="s">
        <v>22</v>
      </c>
      <c r="H1" s="3" t="s">
        <v>19</v>
      </c>
      <c r="I1" t="s">
        <v>34</v>
      </c>
      <c r="J1"/>
      <c r="K1"/>
      <c r="L1"/>
    </row>
    <row r="2" spans="1:19" x14ac:dyDescent="0.25">
      <c r="A2" s="1">
        <v>45</v>
      </c>
      <c r="B2" s="5">
        <f t="shared" ref="B2:B65" si="0">IF(ISBLANK(A2),"",A2/$I$3)</f>
        <v>0.52941176470588236</v>
      </c>
      <c r="C2" s="5">
        <v>0</v>
      </c>
      <c r="D2" s="4">
        <f>COUNTIF(PercScore,"&gt;="&amp;C2)</f>
        <v>49</v>
      </c>
      <c r="E2" s="5">
        <f t="shared" ref="E2:E33" si="1">D2/$I$4</f>
        <v>1</v>
      </c>
      <c r="F2" s="6">
        <f t="shared" ref="F2:F33" si="2">(C2*$S$9+$S$10)</f>
        <v>4.4285714285713484E-2</v>
      </c>
      <c r="H2" s="3" t="s">
        <v>2</v>
      </c>
      <c r="I2" s="3">
        <v>0</v>
      </c>
      <c r="M2" s="7"/>
    </row>
    <row r="3" spans="1:19" x14ac:dyDescent="0.25">
      <c r="A3" s="1">
        <v>32</v>
      </c>
      <c r="B3" s="5">
        <f t="shared" si="0"/>
        <v>0.37647058823529411</v>
      </c>
      <c r="C3" s="7">
        <v>0.01</v>
      </c>
      <c r="D3" s="4">
        <f t="shared" ref="D3:D34" si="3">COUNTIF(PercScore,"&gt;"&amp;C3)</f>
        <v>49</v>
      </c>
      <c r="E3" s="5">
        <f t="shared" si="1"/>
        <v>1</v>
      </c>
      <c r="F3" s="6">
        <f t="shared" si="2"/>
        <v>5.1428571428570637E-2</v>
      </c>
      <c r="H3" s="3" t="s">
        <v>3</v>
      </c>
      <c r="I3">
        <v>85</v>
      </c>
      <c r="M3" s="7"/>
    </row>
    <row r="4" spans="1:19" x14ac:dyDescent="0.25">
      <c r="A4" s="1">
        <v>32</v>
      </c>
      <c r="B4" s="5">
        <f t="shared" si="0"/>
        <v>0.37647058823529411</v>
      </c>
      <c r="C4" s="7">
        <v>0.02</v>
      </c>
      <c r="D4" s="4">
        <f t="shared" si="3"/>
        <v>49</v>
      </c>
      <c r="E4" s="5">
        <f t="shared" si="1"/>
        <v>1</v>
      </c>
      <c r="F4" s="6">
        <f t="shared" si="2"/>
        <v>5.8571428571427789E-2</v>
      </c>
      <c r="H4" s="3" t="s">
        <v>0</v>
      </c>
      <c r="I4" s="3">
        <f>COUNTA(Rawscore)</f>
        <v>49</v>
      </c>
    </row>
    <row r="5" spans="1:19" x14ac:dyDescent="0.25">
      <c r="A5" s="1">
        <v>37</v>
      </c>
      <c r="B5" s="5">
        <f t="shared" si="0"/>
        <v>0.43529411764705883</v>
      </c>
      <c r="C5" s="7">
        <v>0.03</v>
      </c>
      <c r="D5" s="4">
        <f t="shared" si="3"/>
        <v>49</v>
      </c>
      <c r="E5" s="5">
        <f t="shared" si="1"/>
        <v>1</v>
      </c>
      <c r="F5" s="6">
        <f t="shared" si="2"/>
        <v>6.5714285714284948E-2</v>
      </c>
      <c r="M5" s="8"/>
    </row>
    <row r="6" spans="1:19" x14ac:dyDescent="0.25">
      <c r="A6" s="1">
        <v>51</v>
      </c>
      <c r="B6" s="5">
        <f t="shared" si="0"/>
        <v>0.6</v>
      </c>
      <c r="C6" s="7">
        <v>0.04</v>
      </c>
      <c r="D6" s="4">
        <f t="shared" si="3"/>
        <v>49</v>
      </c>
      <c r="E6" s="5">
        <f t="shared" si="1"/>
        <v>1</v>
      </c>
      <c r="F6" s="6">
        <f t="shared" si="2"/>
        <v>7.2857142857142093E-2</v>
      </c>
      <c r="I6" s="3" t="str">
        <f>_xlfn.CONCAT("BeukPoint Estimation for ",I1)</f>
        <v>BeukPoint Estimation for testname</v>
      </c>
    </row>
    <row r="7" spans="1:19" x14ac:dyDescent="0.25">
      <c r="A7" s="1">
        <v>65</v>
      </c>
      <c r="B7" s="5">
        <f t="shared" si="0"/>
        <v>0.76470588235294112</v>
      </c>
      <c r="C7" s="7">
        <v>0.05</v>
      </c>
      <c r="D7" s="4">
        <f t="shared" si="3"/>
        <v>49</v>
      </c>
      <c r="E7" s="5">
        <f t="shared" si="1"/>
        <v>1</v>
      </c>
      <c r="F7" s="6">
        <f t="shared" si="2"/>
        <v>7.9999999999999266E-2</v>
      </c>
      <c r="N7" s="12" t="s">
        <v>7</v>
      </c>
      <c r="P7" s="13" t="s">
        <v>31</v>
      </c>
    </row>
    <row r="8" spans="1:19" x14ac:dyDescent="0.25">
      <c r="A8" s="1">
        <v>43</v>
      </c>
      <c r="B8" s="5">
        <f t="shared" si="0"/>
        <v>0.50588235294117645</v>
      </c>
      <c r="C8" s="7">
        <v>0.06</v>
      </c>
      <c r="D8" s="4">
        <f t="shared" si="3"/>
        <v>49</v>
      </c>
      <c r="E8" s="5">
        <f t="shared" si="1"/>
        <v>1</v>
      </c>
      <c r="F8" s="6">
        <f t="shared" si="2"/>
        <v>8.7142857142856411E-2</v>
      </c>
      <c r="I8" s="11" t="s">
        <v>9</v>
      </c>
      <c r="J8" s="11" t="s">
        <v>10</v>
      </c>
      <c r="K8" s="11" t="s">
        <v>11</v>
      </c>
      <c r="L8" s="11" t="s">
        <v>12</v>
      </c>
      <c r="M8" s="11" t="s">
        <v>13</v>
      </c>
      <c r="N8" s="11" t="s">
        <v>15</v>
      </c>
      <c r="O8" s="11" t="s">
        <v>16</v>
      </c>
      <c r="P8" s="13" t="s">
        <v>30</v>
      </c>
    </row>
    <row r="9" spans="1:19" x14ac:dyDescent="0.25">
      <c r="A9" s="1">
        <v>53</v>
      </c>
      <c r="B9" s="5">
        <f t="shared" si="0"/>
        <v>0.62352941176470589</v>
      </c>
      <c r="C9" s="7">
        <v>7.0000000000000007E-2</v>
      </c>
      <c r="D9" s="4">
        <f t="shared" si="3"/>
        <v>49</v>
      </c>
      <c r="E9" s="5">
        <f t="shared" si="1"/>
        <v>1</v>
      </c>
      <c r="F9" s="6">
        <f t="shared" si="2"/>
        <v>9.428571428571357E-2</v>
      </c>
      <c r="H9" s="3" t="s">
        <v>17</v>
      </c>
      <c r="I9" s="2">
        <v>0.75</v>
      </c>
      <c r="J9" s="2">
        <v>0.82</v>
      </c>
      <c r="K9" s="2"/>
      <c r="L9" s="2"/>
      <c r="M9" s="2"/>
      <c r="N9" s="16">
        <f>AVERAGE(I9:M9)</f>
        <v>0.78499999999999992</v>
      </c>
      <c r="O9" s="18">
        <f>_xlfn.STDEV.P(I9:M9)</f>
        <v>3.4999999999999976E-2</v>
      </c>
      <c r="P9" s="17">
        <f>N9*$I$3</f>
        <v>66.724999999999994</v>
      </c>
      <c r="R9" s="9" t="s">
        <v>35</v>
      </c>
      <c r="S9" s="9">
        <f>IF(AND(O10=0,O9=0),1,IF(O9=0,10000,O10/O9))</f>
        <v>0.71428571428571541</v>
      </c>
    </row>
    <row r="10" spans="1:19" x14ac:dyDescent="0.25">
      <c r="A10" s="1">
        <v>38</v>
      </c>
      <c r="B10" s="5">
        <f t="shared" si="0"/>
        <v>0.44705882352941179</v>
      </c>
      <c r="C10" s="7">
        <v>0.08</v>
      </c>
      <c r="D10" s="4">
        <f t="shared" si="3"/>
        <v>49</v>
      </c>
      <c r="E10" s="5">
        <f t="shared" si="1"/>
        <v>1</v>
      </c>
      <c r="F10" s="6">
        <f t="shared" si="2"/>
        <v>0.10142857142857072</v>
      </c>
      <c r="H10" s="3" t="s">
        <v>14</v>
      </c>
      <c r="I10" s="2">
        <v>0.57999999999999996</v>
      </c>
      <c r="J10" s="2">
        <v>0.63</v>
      </c>
      <c r="K10" s="2"/>
      <c r="L10" s="2"/>
      <c r="M10" s="2"/>
      <c r="N10" s="16">
        <f>AVERAGE(I10:M10)</f>
        <v>0.60499999999999998</v>
      </c>
      <c r="O10" s="18">
        <f>_xlfn.STDEV.P(I10:M10)</f>
        <v>2.5000000000000022E-2</v>
      </c>
      <c r="R10" s="3" t="s">
        <v>1</v>
      </c>
      <c r="S10" s="10">
        <f>(N10-(N9*S9))</f>
        <v>4.4285714285713484E-2</v>
      </c>
    </row>
    <row r="11" spans="1:19" x14ac:dyDescent="0.25">
      <c r="A11" s="1">
        <v>21</v>
      </c>
      <c r="B11" s="5">
        <f t="shared" si="0"/>
        <v>0.24705882352941178</v>
      </c>
      <c r="C11" s="7">
        <v>0.09</v>
      </c>
      <c r="D11" s="4">
        <f t="shared" si="3"/>
        <v>49</v>
      </c>
      <c r="E11" s="5">
        <f t="shared" si="1"/>
        <v>1</v>
      </c>
      <c r="F11" s="6">
        <f t="shared" si="2"/>
        <v>0.10857142857142787</v>
      </c>
    </row>
    <row r="12" spans="1:19" x14ac:dyDescent="0.25">
      <c r="A12" s="1">
        <v>35</v>
      </c>
      <c r="B12" s="5">
        <f t="shared" si="0"/>
        <v>0.41176470588235292</v>
      </c>
      <c r="C12" s="7">
        <v>0.1</v>
      </c>
      <c r="D12" s="4">
        <f t="shared" si="3"/>
        <v>49</v>
      </c>
      <c r="E12" s="5">
        <f t="shared" si="1"/>
        <v>1</v>
      </c>
      <c r="F12" s="6">
        <f t="shared" si="2"/>
        <v>0.11571428571428503</v>
      </c>
      <c r="N12" s="12" t="s">
        <v>8</v>
      </c>
      <c r="P12" s="13" t="s">
        <v>29</v>
      </c>
    </row>
    <row r="13" spans="1:19" ht="15.75" x14ac:dyDescent="0.25">
      <c r="A13" s="1">
        <v>40</v>
      </c>
      <c r="B13" s="5">
        <f t="shared" si="0"/>
        <v>0.47058823529411764</v>
      </c>
      <c r="C13" s="7">
        <v>0.11</v>
      </c>
      <c r="D13" s="4">
        <f t="shared" si="3"/>
        <v>49</v>
      </c>
      <c r="E13" s="5">
        <f t="shared" si="1"/>
        <v>1</v>
      </c>
      <c r="F13" s="6">
        <f t="shared" si="2"/>
        <v>0.12285714285714218</v>
      </c>
      <c r="J13" s="13" t="s">
        <v>20</v>
      </c>
      <c r="K13" s="19">
        <v>39</v>
      </c>
      <c r="M13" s="3" t="s">
        <v>23</v>
      </c>
      <c r="N13" s="14">
        <f>K13/I3</f>
        <v>0.45882352941176469</v>
      </c>
      <c r="P13" s="14">
        <f>N13</f>
        <v>0.45882352941176469</v>
      </c>
    </row>
    <row r="14" spans="1:19" x14ac:dyDescent="0.25">
      <c r="A14" s="1">
        <v>39</v>
      </c>
      <c r="B14" s="5">
        <f t="shared" si="0"/>
        <v>0.45882352941176469</v>
      </c>
      <c r="C14" s="7">
        <v>0.12</v>
      </c>
      <c r="D14" s="4">
        <f t="shared" si="3"/>
        <v>49</v>
      </c>
      <c r="E14" s="5">
        <f t="shared" si="1"/>
        <v>1</v>
      </c>
      <c r="F14" s="6">
        <f t="shared" si="2"/>
        <v>0.12999999999999934</v>
      </c>
      <c r="K14" s="4"/>
      <c r="M14" s="3" t="s">
        <v>39</v>
      </c>
      <c r="N14" s="14">
        <f>IF(S9=10000,0.5,VLOOKUP(N13,C2:F102,4))</f>
        <v>0.36571428571428544</v>
      </c>
      <c r="P14" s="14">
        <f>VLOOKUP(N13,C2:F102,3)</f>
        <v>0.63265306122448983</v>
      </c>
    </row>
    <row r="15" spans="1:19" x14ac:dyDescent="0.25">
      <c r="A15" s="1">
        <v>58</v>
      </c>
      <c r="B15" s="5">
        <f t="shared" si="0"/>
        <v>0.68235294117647061</v>
      </c>
      <c r="C15" s="7">
        <v>0.13</v>
      </c>
      <c r="D15" s="4">
        <f t="shared" si="3"/>
        <v>49</v>
      </c>
      <c r="E15" s="5">
        <f t="shared" si="1"/>
        <v>1</v>
      </c>
      <c r="F15" s="6">
        <f t="shared" si="2"/>
        <v>0.13714285714285651</v>
      </c>
    </row>
    <row r="16" spans="1:19" x14ac:dyDescent="0.25">
      <c r="A16" s="1">
        <v>33</v>
      </c>
      <c r="B16" s="5">
        <f t="shared" si="0"/>
        <v>0.38823529411764707</v>
      </c>
      <c r="C16" s="7">
        <v>0.14000000000000001</v>
      </c>
      <c r="D16" s="4">
        <f t="shared" si="3"/>
        <v>49</v>
      </c>
      <c r="E16" s="5">
        <f t="shared" si="1"/>
        <v>1</v>
      </c>
      <c r="F16" s="6">
        <f t="shared" si="2"/>
        <v>0.14428571428571366</v>
      </c>
    </row>
    <row r="17" spans="1:6" x14ac:dyDescent="0.25">
      <c r="A17" s="1">
        <v>78</v>
      </c>
      <c r="B17" s="5">
        <f t="shared" si="0"/>
        <v>0.91764705882352937</v>
      </c>
      <c r="C17" s="7">
        <v>0.15</v>
      </c>
      <c r="D17" s="4">
        <f t="shared" si="3"/>
        <v>49</v>
      </c>
      <c r="E17" s="5">
        <f t="shared" si="1"/>
        <v>1</v>
      </c>
      <c r="F17" s="6">
        <f t="shared" si="2"/>
        <v>0.1514285714285708</v>
      </c>
    </row>
    <row r="18" spans="1:6" x14ac:dyDescent="0.25">
      <c r="A18" s="1">
        <v>42</v>
      </c>
      <c r="B18" s="5">
        <f t="shared" si="0"/>
        <v>0.49411764705882355</v>
      </c>
      <c r="C18" s="7">
        <v>0.16</v>
      </c>
      <c r="D18" s="4">
        <f t="shared" si="3"/>
        <v>49</v>
      </c>
      <c r="E18" s="5">
        <f t="shared" si="1"/>
        <v>1</v>
      </c>
      <c r="F18" s="6">
        <f t="shared" si="2"/>
        <v>0.15857142857142795</v>
      </c>
    </row>
    <row r="19" spans="1:6" x14ac:dyDescent="0.25">
      <c r="A19" s="1">
        <v>60</v>
      </c>
      <c r="B19" s="5">
        <f t="shared" si="0"/>
        <v>0.70588235294117652</v>
      </c>
      <c r="C19" s="7">
        <v>0.17</v>
      </c>
      <c r="D19" s="4">
        <f t="shared" si="3"/>
        <v>48</v>
      </c>
      <c r="E19" s="5">
        <f t="shared" si="1"/>
        <v>0.97959183673469385</v>
      </c>
      <c r="F19" s="6">
        <f t="shared" si="2"/>
        <v>0.16571428571428512</v>
      </c>
    </row>
    <row r="20" spans="1:6" x14ac:dyDescent="0.25">
      <c r="A20" s="1">
        <v>54</v>
      </c>
      <c r="B20" s="5">
        <f t="shared" si="0"/>
        <v>0.63529411764705879</v>
      </c>
      <c r="C20" s="7">
        <v>0.18</v>
      </c>
      <c r="D20" s="4">
        <f t="shared" si="3"/>
        <v>48</v>
      </c>
      <c r="E20" s="5">
        <f t="shared" si="1"/>
        <v>0.97959183673469385</v>
      </c>
      <c r="F20" s="6">
        <f t="shared" si="2"/>
        <v>0.17285714285714227</v>
      </c>
    </row>
    <row r="21" spans="1:6" x14ac:dyDescent="0.25">
      <c r="A21" s="1">
        <v>34</v>
      </c>
      <c r="B21" s="5">
        <f t="shared" si="0"/>
        <v>0.4</v>
      </c>
      <c r="C21" s="7">
        <v>0.19</v>
      </c>
      <c r="D21" s="4">
        <f t="shared" si="3"/>
        <v>47</v>
      </c>
      <c r="E21" s="5">
        <f t="shared" si="1"/>
        <v>0.95918367346938771</v>
      </c>
      <c r="F21" s="6">
        <f t="shared" si="2"/>
        <v>0.17999999999999941</v>
      </c>
    </row>
    <row r="22" spans="1:6" x14ac:dyDescent="0.25">
      <c r="A22" s="1">
        <v>22</v>
      </c>
      <c r="B22" s="5">
        <f t="shared" si="0"/>
        <v>0.25882352941176473</v>
      </c>
      <c r="C22" s="7">
        <v>0.2</v>
      </c>
      <c r="D22" s="4">
        <f t="shared" si="3"/>
        <v>47</v>
      </c>
      <c r="E22" s="5">
        <f t="shared" si="1"/>
        <v>0.95918367346938771</v>
      </c>
      <c r="F22" s="6">
        <f t="shared" si="2"/>
        <v>0.18714285714285658</v>
      </c>
    </row>
    <row r="23" spans="1:6" x14ac:dyDescent="0.25">
      <c r="A23" s="1">
        <v>34</v>
      </c>
      <c r="B23" s="5">
        <f t="shared" si="0"/>
        <v>0.4</v>
      </c>
      <c r="C23" s="7">
        <v>0.21</v>
      </c>
      <c r="D23" s="4">
        <f t="shared" si="3"/>
        <v>47</v>
      </c>
      <c r="E23" s="5">
        <f t="shared" si="1"/>
        <v>0.95918367346938771</v>
      </c>
      <c r="F23" s="6">
        <f t="shared" si="2"/>
        <v>0.19428571428571373</v>
      </c>
    </row>
    <row r="24" spans="1:6" x14ac:dyDescent="0.25">
      <c r="A24" s="1">
        <v>56</v>
      </c>
      <c r="B24" s="5">
        <f t="shared" si="0"/>
        <v>0.6588235294117647</v>
      </c>
      <c r="C24" s="7">
        <v>0.22</v>
      </c>
      <c r="D24" s="4">
        <f t="shared" si="3"/>
        <v>46</v>
      </c>
      <c r="E24" s="5">
        <f t="shared" si="1"/>
        <v>0.93877551020408168</v>
      </c>
      <c r="F24" s="6">
        <f t="shared" si="2"/>
        <v>0.20142857142857087</v>
      </c>
    </row>
    <row r="25" spans="1:6" x14ac:dyDescent="0.25">
      <c r="A25" s="1">
        <v>38</v>
      </c>
      <c r="B25" s="5">
        <f t="shared" si="0"/>
        <v>0.44705882352941179</v>
      </c>
      <c r="C25" s="7">
        <v>0.23</v>
      </c>
      <c r="D25" s="4">
        <f t="shared" si="3"/>
        <v>46</v>
      </c>
      <c r="E25" s="5">
        <f t="shared" si="1"/>
        <v>0.93877551020408168</v>
      </c>
      <c r="F25" s="6">
        <f t="shared" si="2"/>
        <v>0.20857142857142805</v>
      </c>
    </row>
    <row r="26" spans="1:6" x14ac:dyDescent="0.25">
      <c r="A26" s="1">
        <v>40</v>
      </c>
      <c r="B26" s="5">
        <f t="shared" si="0"/>
        <v>0.47058823529411764</v>
      </c>
      <c r="C26" s="7">
        <v>0.24</v>
      </c>
      <c r="D26" s="4">
        <f t="shared" si="3"/>
        <v>46</v>
      </c>
      <c r="E26" s="5">
        <f t="shared" si="1"/>
        <v>0.93877551020408168</v>
      </c>
      <c r="F26" s="6">
        <f t="shared" si="2"/>
        <v>0.21571428571428516</v>
      </c>
    </row>
    <row r="27" spans="1:6" x14ac:dyDescent="0.25">
      <c r="A27" s="1">
        <v>16</v>
      </c>
      <c r="B27" s="5">
        <f t="shared" si="0"/>
        <v>0.18823529411764706</v>
      </c>
      <c r="C27" s="7">
        <v>0.25</v>
      </c>
      <c r="D27" s="4">
        <f t="shared" si="3"/>
        <v>45</v>
      </c>
      <c r="E27" s="5">
        <f t="shared" si="1"/>
        <v>0.91836734693877553</v>
      </c>
      <c r="F27" s="6">
        <f t="shared" si="2"/>
        <v>0.22285714285714234</v>
      </c>
    </row>
    <row r="28" spans="1:6" x14ac:dyDescent="0.25">
      <c r="A28" s="1">
        <v>57</v>
      </c>
      <c r="B28" s="5">
        <f t="shared" si="0"/>
        <v>0.6705882352941176</v>
      </c>
      <c r="C28" s="7">
        <v>0.26</v>
      </c>
      <c r="D28" s="4">
        <f t="shared" si="3"/>
        <v>44</v>
      </c>
      <c r="E28" s="5">
        <f t="shared" si="1"/>
        <v>0.89795918367346939</v>
      </c>
      <c r="F28" s="6">
        <f t="shared" si="2"/>
        <v>0.22999999999999951</v>
      </c>
    </row>
    <row r="29" spans="1:6" x14ac:dyDescent="0.25">
      <c r="A29" s="1">
        <v>66</v>
      </c>
      <c r="B29" s="5">
        <f t="shared" si="0"/>
        <v>0.77647058823529413</v>
      </c>
      <c r="C29" s="7">
        <v>0.27</v>
      </c>
      <c r="D29" s="4">
        <f t="shared" si="3"/>
        <v>44</v>
      </c>
      <c r="E29" s="5">
        <f t="shared" si="1"/>
        <v>0.89795918367346939</v>
      </c>
      <c r="F29" s="6">
        <f t="shared" si="2"/>
        <v>0.23714285714285666</v>
      </c>
    </row>
    <row r="30" spans="1:6" x14ac:dyDescent="0.25">
      <c r="A30" s="1">
        <v>39</v>
      </c>
      <c r="B30" s="5">
        <f t="shared" si="0"/>
        <v>0.45882352941176469</v>
      </c>
      <c r="C30" s="7">
        <v>0.28000000000000003</v>
      </c>
      <c r="D30" s="4">
        <f t="shared" si="3"/>
        <v>44</v>
      </c>
      <c r="E30" s="5">
        <f t="shared" si="1"/>
        <v>0.89795918367346939</v>
      </c>
      <c r="F30" s="6">
        <f t="shared" si="2"/>
        <v>0.24428571428571383</v>
      </c>
    </row>
    <row r="31" spans="1:6" x14ac:dyDescent="0.25">
      <c r="A31" s="1">
        <v>64</v>
      </c>
      <c r="B31" s="5">
        <f t="shared" si="0"/>
        <v>0.75294117647058822</v>
      </c>
      <c r="C31" s="7">
        <v>0.28999999999999998</v>
      </c>
      <c r="D31" s="4">
        <f t="shared" si="3"/>
        <v>43</v>
      </c>
      <c r="E31" s="5">
        <f t="shared" si="1"/>
        <v>0.87755102040816324</v>
      </c>
      <c r="F31" s="6">
        <f t="shared" si="2"/>
        <v>0.25142857142857095</v>
      </c>
    </row>
    <row r="32" spans="1:6" x14ac:dyDescent="0.25">
      <c r="A32" s="1">
        <v>37</v>
      </c>
      <c r="B32" s="5">
        <f t="shared" si="0"/>
        <v>0.43529411764705883</v>
      </c>
      <c r="C32" s="7">
        <v>0.3</v>
      </c>
      <c r="D32" s="4">
        <f t="shared" si="3"/>
        <v>43</v>
      </c>
      <c r="E32" s="5">
        <f t="shared" si="1"/>
        <v>0.87755102040816324</v>
      </c>
      <c r="F32" s="6">
        <f t="shared" si="2"/>
        <v>0.25857142857142812</v>
      </c>
    </row>
    <row r="33" spans="1:8" x14ac:dyDescent="0.25">
      <c r="A33" s="1">
        <v>42</v>
      </c>
      <c r="B33" s="5">
        <f t="shared" si="0"/>
        <v>0.49411764705882355</v>
      </c>
      <c r="C33" s="7">
        <v>0.31</v>
      </c>
      <c r="D33" s="4">
        <f t="shared" si="3"/>
        <v>43</v>
      </c>
      <c r="E33" s="5">
        <f t="shared" si="1"/>
        <v>0.87755102040816324</v>
      </c>
      <c r="F33" s="6">
        <f t="shared" si="2"/>
        <v>0.26571428571428524</v>
      </c>
    </row>
    <row r="34" spans="1:8" x14ac:dyDescent="0.25">
      <c r="A34" s="1">
        <v>14</v>
      </c>
      <c r="B34" s="5">
        <f t="shared" si="0"/>
        <v>0.16470588235294117</v>
      </c>
      <c r="C34" s="7">
        <v>0.32</v>
      </c>
      <c r="D34" s="4">
        <f t="shared" si="3"/>
        <v>43</v>
      </c>
      <c r="E34" s="5">
        <f t="shared" ref="E34:E65" si="4">D34/$I$4</f>
        <v>0.87755102040816324</v>
      </c>
      <c r="F34" s="6">
        <f t="shared" ref="F34:F65" si="5">(C34*$S$9+$S$10)</f>
        <v>0.27285714285714241</v>
      </c>
    </row>
    <row r="35" spans="1:8" x14ac:dyDescent="0.25">
      <c r="A35" s="1">
        <v>56</v>
      </c>
      <c r="B35" s="5">
        <f t="shared" si="0"/>
        <v>0.6588235294117647</v>
      </c>
      <c r="C35" s="7">
        <v>0.33</v>
      </c>
      <c r="D35" s="4">
        <f t="shared" ref="D35:D66" si="6">COUNTIF(PercScore,"&gt;"&amp;C35)</f>
        <v>43</v>
      </c>
      <c r="E35" s="5">
        <f t="shared" si="4"/>
        <v>0.87755102040816324</v>
      </c>
      <c r="F35" s="6">
        <f t="shared" si="5"/>
        <v>0.27999999999999958</v>
      </c>
    </row>
    <row r="36" spans="1:8" x14ac:dyDescent="0.25">
      <c r="A36" s="1">
        <v>68</v>
      </c>
      <c r="B36" s="5">
        <f t="shared" si="0"/>
        <v>0.8</v>
      </c>
      <c r="C36" s="7">
        <v>0.34</v>
      </c>
      <c r="D36" s="4">
        <f t="shared" si="6"/>
        <v>43</v>
      </c>
      <c r="E36" s="5">
        <f t="shared" si="4"/>
        <v>0.87755102040816324</v>
      </c>
      <c r="F36" s="6">
        <f t="shared" si="5"/>
        <v>0.28714285714285676</v>
      </c>
    </row>
    <row r="37" spans="1:8" x14ac:dyDescent="0.25">
      <c r="A37" s="1">
        <v>47</v>
      </c>
      <c r="B37" s="5">
        <f t="shared" si="0"/>
        <v>0.55294117647058827</v>
      </c>
      <c r="C37" s="7">
        <v>0.35</v>
      </c>
      <c r="D37" s="4">
        <f t="shared" si="6"/>
        <v>42</v>
      </c>
      <c r="E37" s="5">
        <f t="shared" si="4"/>
        <v>0.8571428571428571</v>
      </c>
      <c r="F37" s="6">
        <f t="shared" si="5"/>
        <v>0.29428571428571387</v>
      </c>
    </row>
    <row r="38" spans="1:8" x14ac:dyDescent="0.25">
      <c r="A38" s="1">
        <v>41</v>
      </c>
      <c r="B38" s="5">
        <f t="shared" si="0"/>
        <v>0.4823529411764706</v>
      </c>
      <c r="C38" s="7">
        <v>0.36</v>
      </c>
      <c r="D38" s="4">
        <f t="shared" si="6"/>
        <v>42</v>
      </c>
      <c r="E38" s="5">
        <f t="shared" si="4"/>
        <v>0.8571428571428571</v>
      </c>
      <c r="F38" s="6">
        <f t="shared" si="5"/>
        <v>0.30142857142857105</v>
      </c>
    </row>
    <row r="39" spans="1:8" x14ac:dyDescent="0.25">
      <c r="A39" s="1">
        <v>66</v>
      </c>
      <c r="B39" s="5">
        <f t="shared" si="0"/>
        <v>0.77647058823529413</v>
      </c>
      <c r="C39" s="7">
        <v>0.37</v>
      </c>
      <c r="D39" s="4">
        <f t="shared" si="6"/>
        <v>42</v>
      </c>
      <c r="E39" s="5">
        <f t="shared" si="4"/>
        <v>0.8571428571428571</v>
      </c>
      <c r="F39" s="6">
        <f t="shared" si="5"/>
        <v>0.30857142857142816</v>
      </c>
    </row>
    <row r="40" spans="1:8" x14ac:dyDescent="0.25">
      <c r="A40" s="1">
        <v>18</v>
      </c>
      <c r="B40" s="5">
        <f t="shared" si="0"/>
        <v>0.21176470588235294</v>
      </c>
      <c r="C40" s="7">
        <v>0.38</v>
      </c>
      <c r="D40" s="4">
        <f t="shared" si="6"/>
        <v>40</v>
      </c>
      <c r="E40" s="5">
        <f t="shared" si="4"/>
        <v>0.81632653061224492</v>
      </c>
      <c r="F40" s="6">
        <f t="shared" si="5"/>
        <v>0.31571428571428534</v>
      </c>
    </row>
    <row r="41" spans="1:8" x14ac:dyDescent="0.25">
      <c r="A41" s="1">
        <v>54</v>
      </c>
      <c r="B41" s="5">
        <f t="shared" si="0"/>
        <v>0.63529411764705879</v>
      </c>
      <c r="C41" s="7">
        <v>0.39</v>
      </c>
      <c r="D41" s="4">
        <f t="shared" si="6"/>
        <v>39</v>
      </c>
      <c r="E41" s="5">
        <f t="shared" si="4"/>
        <v>0.79591836734693877</v>
      </c>
      <c r="F41" s="6">
        <f t="shared" si="5"/>
        <v>0.32285714285714251</v>
      </c>
    </row>
    <row r="42" spans="1:8" x14ac:dyDescent="0.25">
      <c r="A42" s="1">
        <v>62</v>
      </c>
      <c r="B42" s="5">
        <f t="shared" si="0"/>
        <v>0.72941176470588232</v>
      </c>
      <c r="C42" s="7">
        <v>0.4</v>
      </c>
      <c r="D42" s="4">
        <f t="shared" si="6"/>
        <v>37</v>
      </c>
      <c r="E42" s="5">
        <f t="shared" si="4"/>
        <v>0.75510204081632648</v>
      </c>
      <c r="F42" s="6">
        <f t="shared" si="5"/>
        <v>0.32999999999999968</v>
      </c>
    </row>
    <row r="43" spans="1:8" x14ac:dyDescent="0.25">
      <c r="A43" s="1">
        <v>35</v>
      </c>
      <c r="B43" s="5">
        <f t="shared" si="0"/>
        <v>0.41176470588235292</v>
      </c>
      <c r="C43" s="7">
        <v>0.41</v>
      </c>
      <c r="D43" s="4">
        <f t="shared" si="6"/>
        <v>37</v>
      </c>
      <c r="E43" s="5">
        <f t="shared" si="4"/>
        <v>0.75510204081632648</v>
      </c>
      <c r="F43" s="6">
        <f t="shared" si="5"/>
        <v>0.3371428571428568</v>
      </c>
    </row>
    <row r="44" spans="1:8" x14ac:dyDescent="0.25">
      <c r="A44" s="1">
        <v>48</v>
      </c>
      <c r="B44" s="5">
        <f t="shared" si="0"/>
        <v>0.56470588235294117</v>
      </c>
      <c r="C44" s="7">
        <v>0.42</v>
      </c>
      <c r="D44" s="4">
        <f t="shared" si="6"/>
        <v>35</v>
      </c>
      <c r="E44" s="5">
        <f t="shared" si="4"/>
        <v>0.7142857142857143</v>
      </c>
      <c r="F44" s="6">
        <f t="shared" si="5"/>
        <v>0.34428571428571397</v>
      </c>
    </row>
    <row r="45" spans="1:8" x14ac:dyDescent="0.25">
      <c r="A45" s="1">
        <v>61</v>
      </c>
      <c r="B45" s="5">
        <f t="shared" si="0"/>
        <v>0.71764705882352942</v>
      </c>
      <c r="C45" s="7">
        <v>0.43</v>
      </c>
      <c r="D45" s="4">
        <f t="shared" si="6"/>
        <v>35</v>
      </c>
      <c r="E45" s="5">
        <f t="shared" si="4"/>
        <v>0.7142857142857143</v>
      </c>
      <c r="F45" s="6">
        <f t="shared" si="5"/>
        <v>0.35142857142857109</v>
      </c>
    </row>
    <row r="46" spans="1:8" x14ac:dyDescent="0.25">
      <c r="A46" s="1">
        <v>47</v>
      </c>
      <c r="B46" s="5">
        <f t="shared" si="0"/>
        <v>0.55294117647058827</v>
      </c>
      <c r="C46" s="7">
        <v>0.44</v>
      </c>
      <c r="D46" s="4">
        <f t="shared" si="6"/>
        <v>33</v>
      </c>
      <c r="E46" s="5">
        <f t="shared" si="4"/>
        <v>0.67346938775510201</v>
      </c>
      <c r="F46" s="6">
        <f t="shared" si="5"/>
        <v>0.35857142857142826</v>
      </c>
    </row>
    <row r="47" spans="1:8" ht="15.75" x14ac:dyDescent="0.25">
      <c r="A47" s="1">
        <v>24</v>
      </c>
      <c r="B47" s="5">
        <f t="shared" si="0"/>
        <v>0.28235294117647058</v>
      </c>
      <c r="C47" s="7">
        <v>0.45</v>
      </c>
      <c r="D47" s="4">
        <f t="shared" si="6"/>
        <v>31</v>
      </c>
      <c r="E47" s="5">
        <f t="shared" si="4"/>
        <v>0.63265306122448983</v>
      </c>
      <c r="F47" s="6">
        <f t="shared" si="5"/>
        <v>0.36571428571428544</v>
      </c>
      <c r="H47" s="15" t="s">
        <v>33</v>
      </c>
    </row>
    <row r="48" spans="1:8" x14ac:dyDescent="0.25">
      <c r="A48" s="1">
        <v>29</v>
      </c>
      <c r="B48" s="5">
        <f t="shared" si="0"/>
        <v>0.3411764705882353</v>
      </c>
      <c r="C48" s="7">
        <v>0.46</v>
      </c>
      <c r="D48" s="4">
        <f t="shared" si="6"/>
        <v>29</v>
      </c>
      <c r="E48" s="5">
        <f t="shared" si="4"/>
        <v>0.59183673469387754</v>
      </c>
      <c r="F48" s="6">
        <f t="shared" si="5"/>
        <v>0.37285714285714261</v>
      </c>
      <c r="H48" s="12" t="s">
        <v>24</v>
      </c>
    </row>
    <row r="49" spans="1:8" x14ac:dyDescent="0.25">
      <c r="A49" s="1">
        <v>45</v>
      </c>
      <c r="B49" s="5">
        <f t="shared" si="0"/>
        <v>0.52941176470588236</v>
      </c>
      <c r="C49" s="7">
        <v>0.47</v>
      </c>
      <c r="D49" s="4">
        <f t="shared" si="6"/>
        <v>29</v>
      </c>
      <c r="E49" s="5">
        <f t="shared" si="4"/>
        <v>0.59183673469387754</v>
      </c>
      <c r="F49" s="6">
        <f t="shared" si="5"/>
        <v>0.37999999999999973</v>
      </c>
      <c r="H49" s="12" t="s">
        <v>38</v>
      </c>
    </row>
    <row r="50" spans="1:8" x14ac:dyDescent="0.25">
      <c r="A50" s="1">
        <v>44</v>
      </c>
      <c r="B50" s="5">
        <f t="shared" si="0"/>
        <v>0.51764705882352946</v>
      </c>
      <c r="C50" s="7">
        <v>0.48</v>
      </c>
      <c r="D50" s="4">
        <f t="shared" si="6"/>
        <v>27</v>
      </c>
      <c r="E50" s="5">
        <f t="shared" si="4"/>
        <v>0.55102040816326525</v>
      </c>
      <c r="F50" s="6">
        <f t="shared" si="5"/>
        <v>0.38714285714285684</v>
      </c>
      <c r="H50" s="12" t="s">
        <v>25</v>
      </c>
    </row>
    <row r="51" spans="1:8" x14ac:dyDescent="0.25">
      <c r="A51" s="1"/>
      <c r="B51" s="5" t="str">
        <f t="shared" si="0"/>
        <v/>
      </c>
      <c r="C51" s="7">
        <v>0.49</v>
      </c>
      <c r="D51" s="4">
        <f t="shared" si="6"/>
        <v>26</v>
      </c>
      <c r="E51" s="5">
        <f t="shared" si="4"/>
        <v>0.53061224489795922</v>
      </c>
      <c r="F51" s="6">
        <f t="shared" si="5"/>
        <v>0.39428571428571402</v>
      </c>
      <c r="H51" s="12" t="s">
        <v>28</v>
      </c>
    </row>
    <row r="52" spans="1:8" x14ac:dyDescent="0.25">
      <c r="A52" s="1"/>
      <c r="B52" s="5" t="str">
        <f t="shared" si="0"/>
        <v/>
      </c>
      <c r="C52" s="7">
        <v>0.5</v>
      </c>
      <c r="D52" s="4">
        <f t="shared" si="6"/>
        <v>24</v>
      </c>
      <c r="E52" s="5">
        <f t="shared" si="4"/>
        <v>0.48979591836734693</v>
      </c>
      <c r="F52" s="6">
        <f t="shared" si="5"/>
        <v>0.40142857142857119</v>
      </c>
      <c r="H52" s="12" t="s">
        <v>26</v>
      </c>
    </row>
    <row r="53" spans="1:8" x14ac:dyDescent="0.25">
      <c r="A53" s="1"/>
      <c r="B53" s="5" t="str">
        <f t="shared" si="0"/>
        <v/>
      </c>
      <c r="C53" s="7">
        <v>0.51</v>
      </c>
      <c r="D53" s="4">
        <f t="shared" si="6"/>
        <v>23</v>
      </c>
      <c r="E53" s="5">
        <f t="shared" si="4"/>
        <v>0.46938775510204084</v>
      </c>
      <c r="F53" s="6">
        <f t="shared" si="5"/>
        <v>0.40857142857142836</v>
      </c>
      <c r="H53" s="12" t="s">
        <v>27</v>
      </c>
    </row>
    <row r="54" spans="1:8" x14ac:dyDescent="0.25">
      <c r="A54" s="1"/>
      <c r="B54" s="5" t="str">
        <f t="shared" si="0"/>
        <v/>
      </c>
      <c r="C54" s="7">
        <v>0.52</v>
      </c>
      <c r="D54" s="4">
        <f t="shared" si="6"/>
        <v>22</v>
      </c>
      <c r="E54" s="5">
        <f t="shared" si="4"/>
        <v>0.44897959183673469</v>
      </c>
      <c r="F54" s="6">
        <f t="shared" si="5"/>
        <v>0.41571428571428554</v>
      </c>
      <c r="H54" s="12" t="s">
        <v>40</v>
      </c>
    </row>
    <row r="55" spans="1:8" x14ac:dyDescent="0.25">
      <c r="A55" s="1"/>
      <c r="B55" s="5" t="str">
        <f t="shared" si="0"/>
        <v/>
      </c>
      <c r="C55" s="7">
        <v>0.53</v>
      </c>
      <c r="D55" s="4">
        <f t="shared" si="6"/>
        <v>20</v>
      </c>
      <c r="E55" s="5">
        <f t="shared" si="4"/>
        <v>0.40816326530612246</v>
      </c>
      <c r="F55" s="6">
        <f t="shared" si="5"/>
        <v>0.42285714285714265</v>
      </c>
      <c r="H55" s="12" t="s">
        <v>36</v>
      </c>
    </row>
    <row r="56" spans="1:8" x14ac:dyDescent="0.25">
      <c r="A56" s="1"/>
      <c r="B56" s="5" t="str">
        <f t="shared" si="0"/>
        <v/>
      </c>
      <c r="C56" s="7">
        <v>0.54</v>
      </c>
      <c r="D56" s="4">
        <f t="shared" si="6"/>
        <v>20</v>
      </c>
      <c r="E56" s="5">
        <f t="shared" si="4"/>
        <v>0.40816326530612246</v>
      </c>
      <c r="F56" s="6">
        <f t="shared" si="5"/>
        <v>0.42999999999999983</v>
      </c>
      <c r="H56" s="12" t="s">
        <v>32</v>
      </c>
    </row>
    <row r="57" spans="1:8" x14ac:dyDescent="0.25">
      <c r="A57" s="1"/>
      <c r="B57" s="5" t="str">
        <f t="shared" si="0"/>
        <v/>
      </c>
      <c r="C57" s="7">
        <v>0.55000000000000004</v>
      </c>
      <c r="D57" s="4">
        <f t="shared" si="6"/>
        <v>20</v>
      </c>
      <c r="E57" s="5">
        <f t="shared" si="4"/>
        <v>0.40816326530612246</v>
      </c>
      <c r="F57" s="6">
        <f t="shared" si="5"/>
        <v>0.437142857142857</v>
      </c>
      <c r="H57" s="12" t="s">
        <v>37</v>
      </c>
    </row>
    <row r="58" spans="1:8" x14ac:dyDescent="0.25">
      <c r="A58" s="1"/>
      <c r="B58" s="5" t="str">
        <f t="shared" si="0"/>
        <v/>
      </c>
      <c r="C58" s="7">
        <v>0.56000000000000005</v>
      </c>
      <c r="D58" s="4">
        <f t="shared" si="6"/>
        <v>18</v>
      </c>
      <c r="E58" s="5">
        <f t="shared" si="4"/>
        <v>0.36734693877551022</v>
      </c>
      <c r="F58" s="6">
        <f t="shared" si="5"/>
        <v>0.44428571428571417</v>
      </c>
    </row>
    <row r="59" spans="1:8" x14ac:dyDescent="0.25">
      <c r="A59" s="1"/>
      <c r="B59" s="5" t="str">
        <f t="shared" si="0"/>
        <v/>
      </c>
      <c r="C59" s="7">
        <v>0.56999999999999995</v>
      </c>
      <c r="D59" s="4">
        <f t="shared" si="6"/>
        <v>17</v>
      </c>
      <c r="E59" s="5">
        <f t="shared" si="4"/>
        <v>0.34693877551020408</v>
      </c>
      <c r="F59" s="6">
        <f t="shared" si="5"/>
        <v>0.45142857142857123</v>
      </c>
    </row>
    <row r="60" spans="1:8" x14ac:dyDescent="0.25">
      <c r="A60" s="1"/>
      <c r="B60" s="5" t="str">
        <f t="shared" si="0"/>
        <v/>
      </c>
      <c r="C60" s="7">
        <v>0.57999999999999996</v>
      </c>
      <c r="D60" s="4">
        <f t="shared" si="6"/>
        <v>17</v>
      </c>
      <c r="E60" s="5">
        <f t="shared" si="4"/>
        <v>0.34693877551020408</v>
      </c>
      <c r="F60" s="6">
        <f t="shared" si="5"/>
        <v>0.45857142857142841</v>
      </c>
    </row>
    <row r="61" spans="1:8" x14ac:dyDescent="0.25">
      <c r="A61" s="1"/>
      <c r="B61" s="5" t="str">
        <f t="shared" si="0"/>
        <v/>
      </c>
      <c r="C61" s="7">
        <v>0.59</v>
      </c>
      <c r="D61" s="4">
        <f t="shared" si="6"/>
        <v>17</v>
      </c>
      <c r="E61" s="5">
        <f t="shared" si="4"/>
        <v>0.34693877551020408</v>
      </c>
      <c r="F61" s="6">
        <f t="shared" si="5"/>
        <v>0.46571428571428558</v>
      </c>
    </row>
    <row r="62" spans="1:8" x14ac:dyDescent="0.25">
      <c r="A62" s="1"/>
      <c r="B62" s="5" t="str">
        <f t="shared" si="0"/>
        <v/>
      </c>
      <c r="C62" s="7">
        <v>0.6</v>
      </c>
      <c r="D62" s="4">
        <f t="shared" si="6"/>
        <v>16</v>
      </c>
      <c r="E62" s="5">
        <f t="shared" si="4"/>
        <v>0.32653061224489793</v>
      </c>
      <c r="F62" s="6">
        <f t="shared" si="5"/>
        <v>0.4728571428571427</v>
      </c>
    </row>
    <row r="63" spans="1:8" x14ac:dyDescent="0.25">
      <c r="A63" s="1"/>
      <c r="B63" s="5" t="str">
        <f t="shared" si="0"/>
        <v/>
      </c>
      <c r="C63" s="7">
        <v>0.61</v>
      </c>
      <c r="D63" s="4">
        <f t="shared" si="6"/>
        <v>16</v>
      </c>
      <c r="E63" s="5">
        <f t="shared" si="4"/>
        <v>0.32653061224489793</v>
      </c>
      <c r="F63" s="6">
        <f t="shared" si="5"/>
        <v>0.47999999999999987</v>
      </c>
    </row>
    <row r="64" spans="1:8" x14ac:dyDescent="0.25">
      <c r="A64" s="1"/>
      <c r="B64" s="5" t="str">
        <f t="shared" si="0"/>
        <v/>
      </c>
      <c r="C64" s="7">
        <v>0.62</v>
      </c>
      <c r="D64" s="4">
        <f t="shared" si="6"/>
        <v>16</v>
      </c>
      <c r="E64" s="5">
        <f t="shared" si="4"/>
        <v>0.32653061224489793</v>
      </c>
      <c r="F64" s="6">
        <f t="shared" si="5"/>
        <v>0.48714285714285704</v>
      </c>
    </row>
    <row r="65" spans="1:6" x14ac:dyDescent="0.25">
      <c r="A65" s="1"/>
      <c r="B65" s="5" t="str">
        <f t="shared" si="0"/>
        <v/>
      </c>
      <c r="C65" s="7">
        <v>0.63</v>
      </c>
      <c r="D65" s="4">
        <f t="shared" si="6"/>
        <v>15</v>
      </c>
      <c r="E65" s="5">
        <f t="shared" si="4"/>
        <v>0.30612244897959184</v>
      </c>
      <c r="F65" s="6">
        <f t="shared" si="5"/>
        <v>0.49428571428571422</v>
      </c>
    </row>
    <row r="66" spans="1:6" x14ac:dyDescent="0.25">
      <c r="A66" s="1"/>
      <c r="B66" s="5" t="str">
        <f t="shared" ref="B66:B129" si="7">IF(ISBLANK(A66),"",A66/$I$3)</f>
        <v/>
      </c>
      <c r="C66" s="7">
        <v>0.64</v>
      </c>
      <c r="D66" s="4">
        <f t="shared" si="6"/>
        <v>13</v>
      </c>
      <c r="E66" s="5">
        <f t="shared" ref="E66:E97" si="8">D66/$I$4</f>
        <v>0.26530612244897961</v>
      </c>
      <c r="F66" s="6">
        <f t="shared" ref="F66:F102" si="9">(C66*$S$9+$S$10)</f>
        <v>0.50142857142857133</v>
      </c>
    </row>
    <row r="67" spans="1:6" x14ac:dyDescent="0.25">
      <c r="A67" s="1"/>
      <c r="B67" s="5" t="str">
        <f t="shared" si="7"/>
        <v/>
      </c>
      <c r="C67" s="7">
        <v>0.65</v>
      </c>
      <c r="D67" s="4">
        <f t="shared" ref="D67:D98" si="10">COUNTIF(PercScore,"&gt;"&amp;C67)</f>
        <v>13</v>
      </c>
      <c r="E67" s="5">
        <f t="shared" si="8"/>
        <v>0.26530612244897961</v>
      </c>
      <c r="F67" s="6">
        <f t="shared" si="9"/>
        <v>0.50857142857142845</v>
      </c>
    </row>
    <row r="68" spans="1:6" x14ac:dyDescent="0.25">
      <c r="A68" s="1"/>
      <c r="B68" s="5" t="str">
        <f t="shared" si="7"/>
        <v/>
      </c>
      <c r="C68" s="7">
        <v>0.66</v>
      </c>
      <c r="D68" s="4">
        <f t="shared" si="10"/>
        <v>11</v>
      </c>
      <c r="E68" s="5">
        <f t="shared" si="8"/>
        <v>0.22448979591836735</v>
      </c>
      <c r="F68" s="6">
        <f t="shared" si="9"/>
        <v>0.51571428571428568</v>
      </c>
    </row>
    <row r="69" spans="1:6" x14ac:dyDescent="0.25">
      <c r="A69" s="1"/>
      <c r="B69" s="5" t="str">
        <f t="shared" si="7"/>
        <v/>
      </c>
      <c r="C69" s="7">
        <v>0.67</v>
      </c>
      <c r="D69" s="4">
        <f t="shared" si="10"/>
        <v>11</v>
      </c>
      <c r="E69" s="5">
        <f t="shared" si="8"/>
        <v>0.22448979591836735</v>
      </c>
      <c r="F69" s="6">
        <f t="shared" si="9"/>
        <v>0.52285714285714291</v>
      </c>
    </row>
    <row r="70" spans="1:6" x14ac:dyDescent="0.25">
      <c r="A70" s="1"/>
      <c r="B70" s="5" t="str">
        <f t="shared" si="7"/>
        <v/>
      </c>
      <c r="C70" s="7">
        <v>0.68</v>
      </c>
      <c r="D70" s="4">
        <f t="shared" si="10"/>
        <v>10</v>
      </c>
      <c r="E70" s="5">
        <f t="shared" si="8"/>
        <v>0.20408163265306123</v>
      </c>
      <c r="F70" s="6">
        <f t="shared" si="9"/>
        <v>0.53</v>
      </c>
    </row>
    <row r="71" spans="1:6" x14ac:dyDescent="0.25">
      <c r="A71" s="1"/>
      <c r="B71" s="5" t="str">
        <f t="shared" si="7"/>
        <v/>
      </c>
      <c r="C71" s="7">
        <v>0.69</v>
      </c>
      <c r="D71" s="4">
        <f t="shared" si="10"/>
        <v>9</v>
      </c>
      <c r="E71" s="5">
        <f t="shared" si="8"/>
        <v>0.18367346938775511</v>
      </c>
      <c r="F71" s="6">
        <f t="shared" si="9"/>
        <v>0.53714285714285714</v>
      </c>
    </row>
    <row r="72" spans="1:6" x14ac:dyDescent="0.25">
      <c r="A72" s="1"/>
      <c r="B72" s="5" t="str">
        <f t="shared" si="7"/>
        <v/>
      </c>
      <c r="C72" s="7">
        <v>0.7</v>
      </c>
      <c r="D72" s="4">
        <f t="shared" si="10"/>
        <v>9</v>
      </c>
      <c r="E72" s="5">
        <f t="shared" si="8"/>
        <v>0.18367346938775511</v>
      </c>
      <c r="F72" s="6">
        <f t="shared" si="9"/>
        <v>0.54428571428571426</v>
      </c>
    </row>
    <row r="73" spans="1:6" x14ac:dyDescent="0.25">
      <c r="A73" s="1"/>
      <c r="B73" s="5" t="str">
        <f t="shared" si="7"/>
        <v/>
      </c>
      <c r="C73" s="7">
        <v>0.71</v>
      </c>
      <c r="D73" s="4">
        <f t="shared" si="10"/>
        <v>8</v>
      </c>
      <c r="E73" s="5">
        <f t="shared" si="8"/>
        <v>0.16326530612244897</v>
      </c>
      <c r="F73" s="6">
        <f t="shared" si="9"/>
        <v>0.55142857142857138</v>
      </c>
    </row>
    <row r="74" spans="1:6" x14ac:dyDescent="0.25">
      <c r="A74" s="1"/>
      <c r="B74" s="5" t="str">
        <f t="shared" si="7"/>
        <v/>
      </c>
      <c r="C74" s="7">
        <v>0.72</v>
      </c>
      <c r="D74" s="4">
        <f t="shared" si="10"/>
        <v>7</v>
      </c>
      <c r="E74" s="5">
        <f t="shared" si="8"/>
        <v>0.14285714285714285</v>
      </c>
      <c r="F74" s="6">
        <f t="shared" si="9"/>
        <v>0.55857142857142861</v>
      </c>
    </row>
    <row r="75" spans="1:6" x14ac:dyDescent="0.25">
      <c r="A75" s="1"/>
      <c r="B75" s="5" t="str">
        <f t="shared" si="7"/>
        <v/>
      </c>
      <c r="C75" s="7">
        <v>0.73</v>
      </c>
      <c r="D75" s="4">
        <f t="shared" si="10"/>
        <v>6</v>
      </c>
      <c r="E75" s="5">
        <f t="shared" si="8"/>
        <v>0.12244897959183673</v>
      </c>
      <c r="F75" s="6">
        <f t="shared" si="9"/>
        <v>0.56571428571428573</v>
      </c>
    </row>
    <row r="76" spans="1:6" x14ac:dyDescent="0.25">
      <c r="A76" s="1"/>
      <c r="B76" s="5" t="str">
        <f t="shared" si="7"/>
        <v/>
      </c>
      <c r="C76" s="7">
        <v>0.74</v>
      </c>
      <c r="D76" s="4">
        <f t="shared" si="10"/>
        <v>6</v>
      </c>
      <c r="E76" s="5">
        <f t="shared" si="8"/>
        <v>0.12244897959183673</v>
      </c>
      <c r="F76" s="6">
        <f t="shared" si="9"/>
        <v>0.57285714285714284</v>
      </c>
    </row>
    <row r="77" spans="1:6" x14ac:dyDescent="0.25">
      <c r="A77"/>
      <c r="B77" s="5" t="str">
        <f t="shared" si="7"/>
        <v/>
      </c>
      <c r="C77" s="7">
        <v>0.75</v>
      </c>
      <c r="D77" s="4">
        <f t="shared" si="10"/>
        <v>6</v>
      </c>
      <c r="E77" s="5">
        <f t="shared" si="8"/>
        <v>0.12244897959183673</v>
      </c>
      <c r="F77" s="6">
        <f t="shared" si="9"/>
        <v>0.58000000000000007</v>
      </c>
    </row>
    <row r="78" spans="1:6" x14ac:dyDescent="0.25">
      <c r="A78"/>
      <c r="B78" s="5" t="str">
        <f t="shared" si="7"/>
        <v/>
      </c>
      <c r="C78" s="7">
        <v>0.76</v>
      </c>
      <c r="D78" s="4">
        <f t="shared" si="10"/>
        <v>5</v>
      </c>
      <c r="E78" s="5">
        <f t="shared" si="8"/>
        <v>0.10204081632653061</v>
      </c>
      <c r="F78" s="6">
        <f t="shared" si="9"/>
        <v>0.58714285714285719</v>
      </c>
    </row>
    <row r="79" spans="1:6" x14ac:dyDescent="0.25">
      <c r="A79"/>
      <c r="B79" s="5" t="str">
        <f t="shared" si="7"/>
        <v/>
      </c>
      <c r="C79" s="7">
        <v>0.77</v>
      </c>
      <c r="D79" s="4">
        <f t="shared" si="10"/>
        <v>4</v>
      </c>
      <c r="E79" s="5">
        <f t="shared" si="8"/>
        <v>8.1632653061224483E-2</v>
      </c>
      <c r="F79" s="6">
        <f t="shared" si="9"/>
        <v>0.59428571428571442</v>
      </c>
    </row>
    <row r="80" spans="1:6" x14ac:dyDescent="0.25">
      <c r="A80"/>
      <c r="B80" s="5" t="str">
        <f t="shared" si="7"/>
        <v/>
      </c>
      <c r="C80" s="7">
        <v>0.78</v>
      </c>
      <c r="D80" s="4">
        <f t="shared" si="10"/>
        <v>2</v>
      </c>
      <c r="E80" s="5">
        <f t="shared" si="8"/>
        <v>4.0816326530612242E-2</v>
      </c>
      <c r="F80" s="6">
        <f t="shared" si="9"/>
        <v>0.60142857142857153</v>
      </c>
    </row>
    <row r="81" spans="1:6" x14ac:dyDescent="0.25">
      <c r="A81"/>
      <c r="B81" s="5" t="str">
        <f t="shared" si="7"/>
        <v/>
      </c>
      <c r="C81" s="7">
        <v>0.79</v>
      </c>
      <c r="D81" s="4">
        <f t="shared" si="10"/>
        <v>2</v>
      </c>
      <c r="E81" s="5">
        <f t="shared" si="8"/>
        <v>4.0816326530612242E-2</v>
      </c>
      <c r="F81" s="6">
        <f t="shared" si="9"/>
        <v>0.60857142857142865</v>
      </c>
    </row>
    <row r="82" spans="1:6" x14ac:dyDescent="0.25">
      <c r="A82"/>
      <c r="B82" s="5" t="str">
        <f t="shared" si="7"/>
        <v/>
      </c>
      <c r="C82" s="7">
        <v>0.8</v>
      </c>
      <c r="D82" s="4">
        <f t="shared" si="10"/>
        <v>1</v>
      </c>
      <c r="E82" s="5">
        <f t="shared" si="8"/>
        <v>2.0408163265306121E-2</v>
      </c>
      <c r="F82" s="6">
        <f t="shared" si="9"/>
        <v>0.61571428571428588</v>
      </c>
    </row>
    <row r="83" spans="1:6" x14ac:dyDescent="0.25">
      <c r="A83"/>
      <c r="B83" s="5" t="str">
        <f t="shared" si="7"/>
        <v/>
      </c>
      <c r="C83" s="7">
        <v>0.81</v>
      </c>
      <c r="D83" s="4">
        <f t="shared" si="10"/>
        <v>1</v>
      </c>
      <c r="E83" s="5">
        <f t="shared" si="8"/>
        <v>2.0408163265306121E-2</v>
      </c>
      <c r="F83" s="6">
        <f t="shared" si="9"/>
        <v>0.622857142857143</v>
      </c>
    </row>
    <row r="84" spans="1:6" x14ac:dyDescent="0.25">
      <c r="A84"/>
      <c r="B84" s="5" t="str">
        <f t="shared" si="7"/>
        <v/>
      </c>
      <c r="C84" s="7">
        <v>0.82</v>
      </c>
      <c r="D84" s="4">
        <f t="shared" si="10"/>
        <v>1</v>
      </c>
      <c r="E84" s="5">
        <f t="shared" si="8"/>
        <v>2.0408163265306121E-2</v>
      </c>
      <c r="F84" s="6">
        <f t="shared" si="9"/>
        <v>0.63000000000000012</v>
      </c>
    </row>
    <row r="85" spans="1:6" x14ac:dyDescent="0.25">
      <c r="A85"/>
      <c r="B85" s="5" t="str">
        <f t="shared" si="7"/>
        <v/>
      </c>
      <c r="C85" s="7">
        <v>0.83</v>
      </c>
      <c r="D85" s="4">
        <f t="shared" si="10"/>
        <v>1</v>
      </c>
      <c r="E85" s="5">
        <f t="shared" si="8"/>
        <v>2.0408163265306121E-2</v>
      </c>
      <c r="F85" s="6">
        <f t="shared" si="9"/>
        <v>0.63714285714285723</v>
      </c>
    </row>
    <row r="86" spans="1:6" x14ac:dyDescent="0.25">
      <c r="A86"/>
      <c r="B86" s="5" t="str">
        <f t="shared" si="7"/>
        <v/>
      </c>
      <c r="C86" s="7">
        <v>0.84</v>
      </c>
      <c r="D86" s="4">
        <f t="shared" si="10"/>
        <v>1</v>
      </c>
      <c r="E86" s="5">
        <f t="shared" si="8"/>
        <v>2.0408163265306121E-2</v>
      </c>
      <c r="F86" s="6">
        <f t="shared" si="9"/>
        <v>0.64428571428571446</v>
      </c>
    </row>
    <row r="87" spans="1:6" x14ac:dyDescent="0.25">
      <c r="A87"/>
      <c r="B87" s="5" t="str">
        <f t="shared" si="7"/>
        <v/>
      </c>
      <c r="C87" s="7">
        <v>0.85</v>
      </c>
      <c r="D87" s="4">
        <f t="shared" si="10"/>
        <v>1</v>
      </c>
      <c r="E87" s="5">
        <f t="shared" si="8"/>
        <v>2.0408163265306121E-2</v>
      </c>
      <c r="F87" s="6">
        <f t="shared" si="9"/>
        <v>0.65142857142857158</v>
      </c>
    </row>
    <row r="88" spans="1:6" x14ac:dyDescent="0.25">
      <c r="A88"/>
      <c r="B88" s="5" t="str">
        <f t="shared" si="7"/>
        <v/>
      </c>
      <c r="C88" s="7">
        <v>0.86</v>
      </c>
      <c r="D88" s="4">
        <f t="shared" si="10"/>
        <v>1</v>
      </c>
      <c r="E88" s="5">
        <f t="shared" si="8"/>
        <v>2.0408163265306121E-2</v>
      </c>
      <c r="F88" s="6">
        <f t="shared" si="9"/>
        <v>0.6585714285714287</v>
      </c>
    </row>
    <row r="89" spans="1:6" x14ac:dyDescent="0.25">
      <c r="A89"/>
      <c r="B89" s="5" t="str">
        <f t="shared" si="7"/>
        <v/>
      </c>
      <c r="C89" s="7">
        <v>0.87</v>
      </c>
      <c r="D89" s="4">
        <f t="shared" si="10"/>
        <v>1</v>
      </c>
      <c r="E89" s="5">
        <f t="shared" si="8"/>
        <v>2.0408163265306121E-2</v>
      </c>
      <c r="F89" s="6">
        <f t="shared" si="9"/>
        <v>0.66571428571428592</v>
      </c>
    </row>
    <row r="90" spans="1:6" x14ac:dyDescent="0.25">
      <c r="A90"/>
      <c r="B90" s="5" t="str">
        <f t="shared" si="7"/>
        <v/>
      </c>
      <c r="C90" s="7">
        <v>0.88</v>
      </c>
      <c r="D90" s="4">
        <f t="shared" si="10"/>
        <v>1</v>
      </c>
      <c r="E90" s="5">
        <f t="shared" si="8"/>
        <v>2.0408163265306121E-2</v>
      </c>
      <c r="F90" s="6">
        <f t="shared" si="9"/>
        <v>0.67285714285714304</v>
      </c>
    </row>
    <row r="91" spans="1:6" x14ac:dyDescent="0.25">
      <c r="A91"/>
      <c r="B91" s="5" t="str">
        <f t="shared" si="7"/>
        <v/>
      </c>
      <c r="C91" s="7">
        <v>0.89</v>
      </c>
      <c r="D91" s="4">
        <f t="shared" si="10"/>
        <v>1</v>
      </c>
      <c r="E91" s="5">
        <f t="shared" si="8"/>
        <v>2.0408163265306121E-2</v>
      </c>
      <c r="F91" s="6">
        <f t="shared" si="9"/>
        <v>0.68000000000000016</v>
      </c>
    </row>
    <row r="92" spans="1:6" x14ac:dyDescent="0.25">
      <c r="A92"/>
      <c r="B92" s="5" t="str">
        <f t="shared" si="7"/>
        <v/>
      </c>
      <c r="C92" s="7">
        <v>0.9</v>
      </c>
      <c r="D92" s="4">
        <f t="shared" si="10"/>
        <v>1</v>
      </c>
      <c r="E92" s="5">
        <f t="shared" si="8"/>
        <v>2.0408163265306121E-2</v>
      </c>
      <c r="F92" s="6">
        <f t="shared" si="9"/>
        <v>0.68714285714285739</v>
      </c>
    </row>
    <row r="93" spans="1:6" x14ac:dyDescent="0.25">
      <c r="A93"/>
      <c r="B93" s="5" t="str">
        <f t="shared" si="7"/>
        <v/>
      </c>
      <c r="C93" s="7">
        <v>0.91</v>
      </c>
      <c r="D93" s="4">
        <f t="shared" si="10"/>
        <v>1</v>
      </c>
      <c r="E93" s="5">
        <f t="shared" si="8"/>
        <v>2.0408163265306121E-2</v>
      </c>
      <c r="F93" s="6">
        <f t="shared" si="9"/>
        <v>0.69428571428571451</v>
      </c>
    </row>
    <row r="94" spans="1:6" x14ac:dyDescent="0.25">
      <c r="A94"/>
      <c r="B94" s="5" t="str">
        <f t="shared" si="7"/>
        <v/>
      </c>
      <c r="C94" s="7">
        <v>0.92</v>
      </c>
      <c r="D94" s="4">
        <f t="shared" si="10"/>
        <v>0</v>
      </c>
      <c r="E94" s="5">
        <f t="shared" si="8"/>
        <v>0</v>
      </c>
      <c r="F94" s="6">
        <f t="shared" si="9"/>
        <v>0.70142857142857173</v>
      </c>
    </row>
    <row r="95" spans="1:6" x14ac:dyDescent="0.25">
      <c r="A95"/>
      <c r="B95" s="5" t="str">
        <f t="shared" si="7"/>
        <v/>
      </c>
      <c r="C95" s="7">
        <v>0.93</v>
      </c>
      <c r="D95" s="4">
        <f t="shared" si="10"/>
        <v>0</v>
      </c>
      <c r="E95" s="5">
        <f t="shared" si="8"/>
        <v>0</v>
      </c>
      <c r="F95" s="6">
        <f t="shared" si="9"/>
        <v>0.70857142857142885</v>
      </c>
    </row>
    <row r="96" spans="1:6" x14ac:dyDescent="0.25">
      <c r="A96"/>
      <c r="B96" s="5" t="str">
        <f t="shared" si="7"/>
        <v/>
      </c>
      <c r="C96" s="7">
        <v>0.94</v>
      </c>
      <c r="D96" s="4">
        <f t="shared" si="10"/>
        <v>0</v>
      </c>
      <c r="E96" s="5">
        <f t="shared" si="8"/>
        <v>0</v>
      </c>
      <c r="F96" s="6">
        <f t="shared" si="9"/>
        <v>0.71571428571428597</v>
      </c>
    </row>
    <row r="97" spans="1:6" x14ac:dyDescent="0.25">
      <c r="A97"/>
      <c r="B97" s="5" t="str">
        <f t="shared" si="7"/>
        <v/>
      </c>
      <c r="C97" s="7">
        <v>0.95</v>
      </c>
      <c r="D97" s="4">
        <f t="shared" si="10"/>
        <v>0</v>
      </c>
      <c r="E97" s="5">
        <f t="shared" si="8"/>
        <v>0</v>
      </c>
      <c r="F97" s="6">
        <f t="shared" si="9"/>
        <v>0.72285714285714309</v>
      </c>
    </row>
    <row r="98" spans="1:6" x14ac:dyDescent="0.25">
      <c r="A98"/>
      <c r="B98" s="5" t="str">
        <f t="shared" si="7"/>
        <v/>
      </c>
      <c r="C98" s="7">
        <v>0.96</v>
      </c>
      <c r="D98" s="4">
        <f t="shared" si="10"/>
        <v>0</v>
      </c>
      <c r="E98" s="5">
        <f>D98/$I$4</f>
        <v>0</v>
      </c>
      <c r="F98" s="6">
        <f t="shared" si="9"/>
        <v>0.7300000000000002</v>
      </c>
    </row>
    <row r="99" spans="1:6" x14ac:dyDescent="0.25">
      <c r="A99"/>
      <c r="B99" s="5" t="str">
        <f t="shared" si="7"/>
        <v/>
      </c>
      <c r="C99" s="7">
        <v>0.97</v>
      </c>
      <c r="D99" s="4">
        <f>COUNTIF(PercScore,"&gt;"&amp;C99)</f>
        <v>0</v>
      </c>
      <c r="E99" s="5">
        <f>D99/$I$4</f>
        <v>0</v>
      </c>
      <c r="F99" s="6">
        <f t="shared" si="9"/>
        <v>0.73714285714285743</v>
      </c>
    </row>
    <row r="100" spans="1:6" x14ac:dyDescent="0.25">
      <c r="A100"/>
      <c r="B100" s="5" t="str">
        <f t="shared" si="7"/>
        <v/>
      </c>
      <c r="C100" s="7">
        <v>0.98</v>
      </c>
      <c r="D100" s="4">
        <f>COUNTIF(PercScore,"&gt;"&amp;C100)</f>
        <v>0</v>
      </c>
      <c r="E100" s="5">
        <f>D100/$I$4</f>
        <v>0</v>
      </c>
      <c r="F100" s="6">
        <f t="shared" si="9"/>
        <v>0.74428571428571455</v>
      </c>
    </row>
    <row r="101" spans="1:6" x14ac:dyDescent="0.25">
      <c r="A101"/>
      <c r="B101" s="5" t="str">
        <f t="shared" si="7"/>
        <v/>
      </c>
      <c r="C101" s="7">
        <v>0.99</v>
      </c>
      <c r="D101" s="4">
        <f>COUNTIF(PercScore,"&gt;"&amp;C101)</f>
        <v>0</v>
      </c>
      <c r="E101" s="5">
        <f>D101/$I$4</f>
        <v>0</v>
      </c>
      <c r="F101" s="6">
        <f t="shared" si="9"/>
        <v>0.75142857142857178</v>
      </c>
    </row>
    <row r="102" spans="1:6" x14ac:dyDescent="0.25">
      <c r="A102"/>
      <c r="B102" s="5" t="str">
        <f t="shared" si="7"/>
        <v/>
      </c>
      <c r="C102" s="7">
        <v>1</v>
      </c>
      <c r="D102" s="4">
        <f>COUNTIF(PercScore,"&gt;"&amp;C102)</f>
        <v>0</v>
      </c>
      <c r="E102" s="5">
        <f>D102/$I$4</f>
        <v>0</v>
      </c>
      <c r="F102" s="6">
        <f t="shared" si="9"/>
        <v>0.7585714285714289</v>
      </c>
    </row>
    <row r="103" spans="1:6" x14ac:dyDescent="0.25">
      <c r="A103"/>
      <c r="B103" s="5" t="str">
        <f t="shared" si="7"/>
        <v/>
      </c>
      <c r="C103" s="7"/>
      <c r="D103" s="4"/>
      <c r="E103" s="5"/>
      <c r="F103" s="6"/>
    </row>
    <row r="104" spans="1:6" x14ac:dyDescent="0.25">
      <c r="A104"/>
      <c r="B104" s="5" t="str">
        <f t="shared" si="7"/>
        <v/>
      </c>
      <c r="C104" s="7"/>
      <c r="D104" s="4"/>
      <c r="E104" s="5"/>
      <c r="F104" s="6"/>
    </row>
    <row r="105" spans="1:6" x14ac:dyDescent="0.25">
      <c r="A105"/>
      <c r="B105" s="5" t="str">
        <f t="shared" si="7"/>
        <v/>
      </c>
      <c r="D105" s="4"/>
      <c r="E105" s="5"/>
      <c r="F105" s="6"/>
    </row>
    <row r="106" spans="1:6" x14ac:dyDescent="0.25">
      <c r="A106"/>
      <c r="B106" s="5" t="str">
        <f t="shared" si="7"/>
        <v/>
      </c>
      <c r="D106" s="4"/>
      <c r="E106" s="5"/>
      <c r="F106" s="6"/>
    </row>
    <row r="107" spans="1:6" x14ac:dyDescent="0.25">
      <c r="A107"/>
      <c r="B107" s="5" t="str">
        <f t="shared" si="7"/>
        <v/>
      </c>
      <c r="D107" s="4"/>
      <c r="E107" s="5"/>
      <c r="F107" s="6"/>
    </row>
    <row r="108" spans="1:6" x14ac:dyDescent="0.25">
      <c r="A108"/>
      <c r="B108" s="5" t="str">
        <f t="shared" si="7"/>
        <v/>
      </c>
      <c r="D108" s="4"/>
      <c r="E108" s="5"/>
      <c r="F108" s="6"/>
    </row>
    <row r="109" spans="1:6" x14ac:dyDescent="0.25">
      <c r="A109"/>
      <c r="B109" s="5" t="str">
        <f t="shared" si="7"/>
        <v/>
      </c>
      <c r="D109" s="4"/>
      <c r="E109" s="5"/>
      <c r="F109" s="6"/>
    </row>
    <row r="110" spans="1:6" x14ac:dyDescent="0.25">
      <c r="A110"/>
      <c r="B110" s="5" t="str">
        <f t="shared" si="7"/>
        <v/>
      </c>
      <c r="D110" s="4"/>
      <c r="E110" s="5"/>
      <c r="F110" s="6"/>
    </row>
    <row r="111" spans="1:6" x14ac:dyDescent="0.25">
      <c r="A111"/>
      <c r="B111" s="5" t="str">
        <f t="shared" si="7"/>
        <v/>
      </c>
      <c r="D111" s="4"/>
      <c r="E111" s="5"/>
      <c r="F111" s="6"/>
    </row>
    <row r="112" spans="1:6" x14ac:dyDescent="0.25">
      <c r="A112"/>
      <c r="B112" s="5" t="str">
        <f t="shared" si="7"/>
        <v/>
      </c>
      <c r="D112" s="4"/>
      <c r="E112" s="5"/>
      <c r="F112" s="6"/>
    </row>
    <row r="113" spans="1:6" x14ac:dyDescent="0.25">
      <c r="A113"/>
      <c r="B113" s="5" t="str">
        <f t="shared" si="7"/>
        <v/>
      </c>
      <c r="D113" s="4"/>
      <c r="E113" s="5"/>
      <c r="F113" s="6"/>
    </row>
    <row r="114" spans="1:6" x14ac:dyDescent="0.25">
      <c r="A114"/>
      <c r="B114" s="5" t="str">
        <f t="shared" si="7"/>
        <v/>
      </c>
      <c r="D114" s="4"/>
      <c r="E114" s="5"/>
      <c r="F114" s="6"/>
    </row>
    <row r="115" spans="1:6" x14ac:dyDescent="0.25">
      <c r="A115"/>
      <c r="B115" s="5" t="str">
        <f t="shared" si="7"/>
        <v/>
      </c>
      <c r="D115" s="4"/>
      <c r="E115" s="5"/>
      <c r="F115" s="6"/>
    </row>
    <row r="116" spans="1:6" x14ac:dyDescent="0.25">
      <c r="A116"/>
      <c r="B116" s="5" t="str">
        <f t="shared" si="7"/>
        <v/>
      </c>
      <c r="D116" s="4"/>
      <c r="E116" s="5"/>
      <c r="F116" s="6"/>
    </row>
    <row r="117" spans="1:6" x14ac:dyDescent="0.25">
      <c r="A117"/>
      <c r="B117" s="5" t="str">
        <f t="shared" si="7"/>
        <v/>
      </c>
      <c r="D117" s="4"/>
      <c r="E117" s="5"/>
      <c r="F117" s="6"/>
    </row>
    <row r="118" spans="1:6" x14ac:dyDescent="0.25">
      <c r="A118"/>
      <c r="B118" s="5" t="str">
        <f t="shared" si="7"/>
        <v/>
      </c>
      <c r="D118" s="4"/>
      <c r="E118" s="5"/>
      <c r="F118" s="6"/>
    </row>
    <row r="119" spans="1:6" x14ac:dyDescent="0.25">
      <c r="A119"/>
      <c r="B119" s="5" t="str">
        <f t="shared" si="7"/>
        <v/>
      </c>
      <c r="D119" s="4"/>
      <c r="E119" s="5"/>
      <c r="F119" s="6"/>
    </row>
    <row r="120" spans="1:6" x14ac:dyDescent="0.25">
      <c r="A120"/>
      <c r="B120" s="5" t="str">
        <f t="shared" si="7"/>
        <v/>
      </c>
      <c r="D120" s="4"/>
      <c r="E120" s="5"/>
      <c r="F120" s="6"/>
    </row>
    <row r="121" spans="1:6" x14ac:dyDescent="0.25">
      <c r="A121"/>
      <c r="B121" s="5" t="str">
        <f t="shared" si="7"/>
        <v/>
      </c>
      <c r="D121" s="4"/>
      <c r="E121" s="5"/>
      <c r="F121" s="6"/>
    </row>
    <row r="122" spans="1:6" x14ac:dyDescent="0.25">
      <c r="A122"/>
      <c r="B122" s="5" t="str">
        <f t="shared" si="7"/>
        <v/>
      </c>
      <c r="D122" s="4"/>
      <c r="E122" s="5"/>
      <c r="F122" s="6"/>
    </row>
    <row r="123" spans="1:6" x14ac:dyDescent="0.25">
      <c r="A123"/>
      <c r="B123" s="5" t="str">
        <f t="shared" si="7"/>
        <v/>
      </c>
      <c r="D123" s="4"/>
      <c r="E123" s="5"/>
      <c r="F123" s="6"/>
    </row>
    <row r="124" spans="1:6" x14ac:dyDescent="0.25">
      <c r="A124"/>
      <c r="B124" s="5" t="str">
        <f t="shared" si="7"/>
        <v/>
      </c>
      <c r="D124" s="4"/>
      <c r="E124" s="5"/>
      <c r="F124" s="6"/>
    </row>
    <row r="125" spans="1:6" x14ac:dyDescent="0.25">
      <c r="A125"/>
      <c r="B125" s="5" t="str">
        <f t="shared" si="7"/>
        <v/>
      </c>
      <c r="D125" s="4"/>
      <c r="E125" s="5"/>
      <c r="F125" s="6"/>
    </row>
    <row r="126" spans="1:6" x14ac:dyDescent="0.25">
      <c r="A126"/>
      <c r="B126" s="5" t="str">
        <f t="shared" si="7"/>
        <v/>
      </c>
      <c r="D126" s="4"/>
      <c r="E126" s="5"/>
      <c r="F126" s="6"/>
    </row>
    <row r="127" spans="1:6" x14ac:dyDescent="0.25">
      <c r="A127"/>
      <c r="B127" s="5" t="str">
        <f t="shared" si="7"/>
        <v/>
      </c>
      <c r="D127" s="4"/>
      <c r="E127" s="5"/>
    </row>
    <row r="128" spans="1:6" x14ac:dyDescent="0.25">
      <c r="A128"/>
      <c r="B128" s="5" t="str">
        <f t="shared" si="7"/>
        <v/>
      </c>
      <c r="D128" s="4"/>
      <c r="E128" s="5"/>
    </row>
    <row r="129" spans="1:5" x14ac:dyDescent="0.25">
      <c r="A129"/>
      <c r="B129" s="5" t="str">
        <f t="shared" si="7"/>
        <v/>
      </c>
      <c r="D129" s="4"/>
      <c r="E129" s="5"/>
    </row>
    <row r="130" spans="1:5" x14ac:dyDescent="0.25">
      <c r="A130"/>
      <c r="B130" s="5" t="str">
        <f t="shared" ref="B130:B193" si="11">IF(ISBLANK(A130),"",A130/$I$3)</f>
        <v/>
      </c>
      <c r="D130" s="4"/>
      <c r="E130" s="5"/>
    </row>
    <row r="131" spans="1:5" x14ac:dyDescent="0.25">
      <c r="A131"/>
      <c r="B131" s="5" t="str">
        <f t="shared" si="11"/>
        <v/>
      </c>
      <c r="D131" s="4"/>
      <c r="E131" s="5"/>
    </row>
    <row r="132" spans="1:5" x14ac:dyDescent="0.25">
      <c r="A132"/>
      <c r="B132" s="5" t="str">
        <f t="shared" si="11"/>
        <v/>
      </c>
      <c r="D132" s="4"/>
      <c r="E132" s="5"/>
    </row>
    <row r="133" spans="1:5" x14ac:dyDescent="0.25">
      <c r="A133"/>
      <c r="B133" s="5" t="str">
        <f t="shared" si="11"/>
        <v/>
      </c>
      <c r="D133" s="4"/>
      <c r="E133" s="5"/>
    </row>
    <row r="134" spans="1:5" x14ac:dyDescent="0.25">
      <c r="A134"/>
      <c r="B134" s="5" t="str">
        <f t="shared" si="11"/>
        <v/>
      </c>
      <c r="D134" s="4"/>
      <c r="E134" s="5"/>
    </row>
    <row r="135" spans="1:5" x14ac:dyDescent="0.25">
      <c r="A135"/>
      <c r="B135" s="5" t="str">
        <f t="shared" si="11"/>
        <v/>
      </c>
      <c r="D135" s="4"/>
      <c r="E135" s="5"/>
    </row>
    <row r="136" spans="1:5" x14ac:dyDescent="0.25">
      <c r="A136"/>
      <c r="B136" s="5" t="str">
        <f t="shared" si="11"/>
        <v/>
      </c>
      <c r="D136" s="4"/>
      <c r="E136" s="5"/>
    </row>
    <row r="137" spans="1:5" x14ac:dyDescent="0.25">
      <c r="A137"/>
      <c r="B137" s="5" t="str">
        <f t="shared" si="11"/>
        <v/>
      </c>
      <c r="D137" s="4"/>
      <c r="E137" s="5"/>
    </row>
    <row r="138" spans="1:5" x14ac:dyDescent="0.25">
      <c r="A138"/>
      <c r="B138" s="5" t="str">
        <f t="shared" si="11"/>
        <v/>
      </c>
      <c r="D138" s="4"/>
      <c r="E138" s="5"/>
    </row>
    <row r="139" spans="1:5" x14ac:dyDescent="0.25">
      <c r="A139"/>
      <c r="B139" s="5" t="str">
        <f t="shared" si="11"/>
        <v/>
      </c>
      <c r="D139" s="4"/>
      <c r="E139" s="5"/>
    </row>
    <row r="140" spans="1:5" x14ac:dyDescent="0.25">
      <c r="A140"/>
      <c r="B140" s="5" t="str">
        <f t="shared" si="11"/>
        <v/>
      </c>
      <c r="D140" s="4"/>
      <c r="E140" s="5"/>
    </row>
    <row r="141" spans="1:5" x14ac:dyDescent="0.25">
      <c r="A141"/>
      <c r="B141" s="5" t="str">
        <f t="shared" si="11"/>
        <v/>
      </c>
      <c r="D141" s="4"/>
      <c r="E141" s="5"/>
    </row>
    <row r="142" spans="1:5" x14ac:dyDescent="0.25">
      <c r="A142"/>
      <c r="B142" s="5" t="str">
        <f t="shared" si="11"/>
        <v/>
      </c>
      <c r="D142" s="4"/>
      <c r="E142" s="5"/>
    </row>
    <row r="143" spans="1:5" x14ac:dyDescent="0.25">
      <c r="A143"/>
      <c r="B143" s="5" t="str">
        <f t="shared" si="11"/>
        <v/>
      </c>
      <c r="D143" s="4"/>
      <c r="E143" s="5"/>
    </row>
    <row r="144" spans="1:5" x14ac:dyDescent="0.25">
      <c r="A144"/>
      <c r="B144" s="5" t="str">
        <f t="shared" si="11"/>
        <v/>
      </c>
      <c r="D144" s="4"/>
      <c r="E144" s="5"/>
    </row>
    <row r="145" spans="1:5" x14ac:dyDescent="0.25">
      <c r="A145"/>
      <c r="B145" s="5" t="str">
        <f t="shared" si="11"/>
        <v/>
      </c>
      <c r="D145" s="4"/>
      <c r="E145" s="5"/>
    </row>
    <row r="146" spans="1:5" x14ac:dyDescent="0.25">
      <c r="A146"/>
      <c r="B146" s="5" t="str">
        <f t="shared" si="11"/>
        <v/>
      </c>
      <c r="D146" s="4"/>
      <c r="E146" s="5"/>
    </row>
    <row r="147" spans="1:5" x14ac:dyDescent="0.25">
      <c r="A147"/>
      <c r="B147" s="5" t="str">
        <f t="shared" si="11"/>
        <v/>
      </c>
      <c r="D147" s="4"/>
      <c r="E147" s="5"/>
    </row>
    <row r="148" spans="1:5" x14ac:dyDescent="0.25">
      <c r="A148"/>
      <c r="B148" s="5" t="str">
        <f t="shared" si="11"/>
        <v/>
      </c>
      <c r="D148" s="4"/>
      <c r="E148" s="5"/>
    </row>
    <row r="149" spans="1:5" x14ac:dyDescent="0.25">
      <c r="A149"/>
      <c r="B149" s="5" t="str">
        <f t="shared" si="11"/>
        <v/>
      </c>
      <c r="D149" s="4"/>
      <c r="E149" s="5"/>
    </row>
    <row r="150" spans="1:5" x14ac:dyDescent="0.25">
      <c r="A150"/>
      <c r="B150" s="5" t="str">
        <f t="shared" si="11"/>
        <v/>
      </c>
      <c r="D150" s="4"/>
      <c r="E150" s="5"/>
    </row>
    <row r="151" spans="1:5" x14ac:dyDescent="0.25">
      <c r="A151"/>
      <c r="B151" s="5" t="str">
        <f t="shared" si="11"/>
        <v/>
      </c>
      <c r="D151" s="4"/>
      <c r="E151" s="5"/>
    </row>
    <row r="152" spans="1:5" x14ac:dyDescent="0.25">
      <c r="A152"/>
      <c r="B152" s="5" t="str">
        <f t="shared" si="11"/>
        <v/>
      </c>
      <c r="D152" s="4"/>
      <c r="E152" s="5"/>
    </row>
    <row r="153" spans="1:5" x14ac:dyDescent="0.25">
      <c r="A153"/>
      <c r="B153" s="5" t="str">
        <f t="shared" si="11"/>
        <v/>
      </c>
      <c r="D153" s="4"/>
      <c r="E153" s="5"/>
    </row>
    <row r="154" spans="1:5" x14ac:dyDescent="0.25">
      <c r="A154"/>
      <c r="B154" s="5" t="str">
        <f t="shared" si="11"/>
        <v/>
      </c>
      <c r="D154" s="4"/>
      <c r="E154" s="5"/>
    </row>
    <row r="155" spans="1:5" x14ac:dyDescent="0.25">
      <c r="A155"/>
      <c r="B155" s="5" t="str">
        <f t="shared" si="11"/>
        <v/>
      </c>
      <c r="D155" s="4"/>
      <c r="E155" s="5"/>
    </row>
    <row r="156" spans="1:5" x14ac:dyDescent="0.25">
      <c r="A156"/>
      <c r="B156" s="5" t="str">
        <f t="shared" si="11"/>
        <v/>
      </c>
      <c r="D156" s="4"/>
      <c r="E156" s="5"/>
    </row>
    <row r="157" spans="1:5" x14ac:dyDescent="0.25">
      <c r="A157"/>
      <c r="B157" s="5" t="str">
        <f t="shared" si="11"/>
        <v/>
      </c>
      <c r="D157" s="4"/>
      <c r="E157" s="5"/>
    </row>
    <row r="158" spans="1:5" x14ac:dyDescent="0.25">
      <c r="A158"/>
      <c r="B158" s="5" t="str">
        <f t="shared" si="11"/>
        <v/>
      </c>
      <c r="D158" s="4"/>
      <c r="E158" s="5"/>
    </row>
    <row r="159" spans="1:5" x14ac:dyDescent="0.25">
      <c r="A159"/>
      <c r="B159" s="5" t="str">
        <f t="shared" si="11"/>
        <v/>
      </c>
      <c r="D159" s="4"/>
      <c r="E159" s="5"/>
    </row>
    <row r="160" spans="1:5" x14ac:dyDescent="0.25">
      <c r="A160"/>
      <c r="B160" s="5" t="str">
        <f t="shared" si="11"/>
        <v/>
      </c>
      <c r="D160" s="4"/>
      <c r="E160" s="5"/>
    </row>
    <row r="161" spans="1:5" x14ac:dyDescent="0.25">
      <c r="A161"/>
      <c r="B161" s="5" t="str">
        <f t="shared" si="11"/>
        <v/>
      </c>
      <c r="D161" s="4"/>
      <c r="E161" s="5"/>
    </row>
    <row r="162" spans="1:5" x14ac:dyDescent="0.25">
      <c r="A162"/>
      <c r="B162" s="5" t="str">
        <f t="shared" si="11"/>
        <v/>
      </c>
      <c r="D162" s="4"/>
      <c r="E162" s="5"/>
    </row>
    <row r="163" spans="1:5" x14ac:dyDescent="0.25">
      <c r="A163"/>
      <c r="B163" s="5" t="str">
        <f t="shared" si="11"/>
        <v/>
      </c>
      <c r="D163" s="4"/>
      <c r="E163" s="5"/>
    </row>
    <row r="164" spans="1:5" x14ac:dyDescent="0.25">
      <c r="A164"/>
      <c r="B164" s="5" t="str">
        <f t="shared" si="11"/>
        <v/>
      </c>
      <c r="D164" s="4"/>
      <c r="E164" s="5"/>
    </row>
    <row r="165" spans="1:5" x14ac:dyDescent="0.25">
      <c r="A165"/>
      <c r="B165" s="5" t="str">
        <f t="shared" si="11"/>
        <v/>
      </c>
      <c r="D165" s="4"/>
      <c r="E165" s="5"/>
    </row>
    <row r="166" spans="1:5" x14ac:dyDescent="0.25">
      <c r="A166"/>
      <c r="B166" s="5" t="str">
        <f t="shared" si="11"/>
        <v/>
      </c>
      <c r="D166" s="4"/>
      <c r="E166" s="5"/>
    </row>
    <row r="167" spans="1:5" x14ac:dyDescent="0.25">
      <c r="A167"/>
      <c r="B167" s="5" t="str">
        <f t="shared" si="11"/>
        <v/>
      </c>
      <c r="D167" s="4"/>
      <c r="E167" s="5"/>
    </row>
    <row r="168" spans="1:5" x14ac:dyDescent="0.25">
      <c r="A168"/>
      <c r="B168" s="5" t="str">
        <f t="shared" si="11"/>
        <v/>
      </c>
      <c r="D168" s="4"/>
      <c r="E168" s="5"/>
    </row>
    <row r="169" spans="1:5" x14ac:dyDescent="0.25">
      <c r="A169"/>
      <c r="B169" s="5" t="str">
        <f t="shared" si="11"/>
        <v/>
      </c>
      <c r="D169" s="4"/>
      <c r="E169" s="5"/>
    </row>
    <row r="170" spans="1:5" x14ac:dyDescent="0.25">
      <c r="A170"/>
      <c r="B170" s="5" t="str">
        <f t="shared" si="11"/>
        <v/>
      </c>
      <c r="D170" s="4"/>
      <c r="E170" s="5"/>
    </row>
    <row r="171" spans="1:5" x14ac:dyDescent="0.25">
      <c r="A171"/>
      <c r="B171" s="5" t="str">
        <f t="shared" si="11"/>
        <v/>
      </c>
      <c r="D171" s="4"/>
      <c r="E171" s="5"/>
    </row>
    <row r="172" spans="1:5" x14ac:dyDescent="0.25">
      <c r="A172"/>
      <c r="B172" s="5" t="str">
        <f t="shared" si="11"/>
        <v/>
      </c>
      <c r="D172" s="4"/>
      <c r="E172" s="5"/>
    </row>
    <row r="173" spans="1:5" x14ac:dyDescent="0.25">
      <c r="A173"/>
      <c r="B173" s="5" t="str">
        <f t="shared" si="11"/>
        <v/>
      </c>
      <c r="D173" s="4"/>
      <c r="E173" s="5"/>
    </row>
    <row r="174" spans="1:5" x14ac:dyDescent="0.25">
      <c r="A174"/>
      <c r="B174" s="5" t="str">
        <f t="shared" si="11"/>
        <v/>
      </c>
      <c r="D174" s="4"/>
      <c r="E174" s="5"/>
    </row>
    <row r="175" spans="1:5" x14ac:dyDescent="0.25">
      <c r="A175"/>
      <c r="B175" s="5" t="str">
        <f t="shared" si="11"/>
        <v/>
      </c>
      <c r="D175" s="4"/>
      <c r="E175" s="5"/>
    </row>
    <row r="176" spans="1:5" x14ac:dyDescent="0.25">
      <c r="A176"/>
      <c r="B176" s="5" t="str">
        <f t="shared" si="11"/>
        <v/>
      </c>
      <c r="D176" s="4"/>
      <c r="E176" s="5"/>
    </row>
    <row r="177" spans="1:5" x14ac:dyDescent="0.25">
      <c r="A177"/>
      <c r="B177" s="5" t="str">
        <f t="shared" si="11"/>
        <v/>
      </c>
      <c r="D177" s="4"/>
      <c r="E177" s="5"/>
    </row>
    <row r="178" spans="1:5" x14ac:dyDescent="0.25">
      <c r="A178"/>
      <c r="B178" s="5" t="str">
        <f t="shared" si="11"/>
        <v/>
      </c>
      <c r="D178" s="4"/>
      <c r="E178" s="5"/>
    </row>
    <row r="179" spans="1:5" x14ac:dyDescent="0.25">
      <c r="A179"/>
      <c r="B179" s="5" t="str">
        <f t="shared" si="11"/>
        <v/>
      </c>
      <c r="D179" s="4"/>
      <c r="E179" s="5"/>
    </row>
    <row r="180" spans="1:5" x14ac:dyDescent="0.25">
      <c r="A180"/>
      <c r="B180" s="5" t="str">
        <f t="shared" si="11"/>
        <v/>
      </c>
      <c r="D180" s="4"/>
      <c r="E180" s="5"/>
    </row>
    <row r="181" spans="1:5" x14ac:dyDescent="0.25">
      <c r="A181"/>
      <c r="B181" s="5" t="str">
        <f t="shared" si="11"/>
        <v/>
      </c>
      <c r="D181" s="4"/>
      <c r="E181" s="5"/>
    </row>
    <row r="182" spans="1:5" x14ac:dyDescent="0.25">
      <c r="A182"/>
      <c r="B182" s="5" t="str">
        <f t="shared" si="11"/>
        <v/>
      </c>
      <c r="D182" s="4"/>
      <c r="E182" s="5"/>
    </row>
    <row r="183" spans="1:5" x14ac:dyDescent="0.25">
      <c r="A183"/>
      <c r="B183" s="5" t="str">
        <f t="shared" si="11"/>
        <v/>
      </c>
      <c r="D183" s="4"/>
      <c r="E183" s="5"/>
    </row>
    <row r="184" spans="1:5" x14ac:dyDescent="0.25">
      <c r="A184"/>
      <c r="B184" s="5" t="str">
        <f t="shared" si="11"/>
        <v/>
      </c>
      <c r="D184" s="4"/>
      <c r="E184" s="5"/>
    </row>
    <row r="185" spans="1:5" x14ac:dyDescent="0.25">
      <c r="A185"/>
      <c r="B185" s="5" t="str">
        <f t="shared" si="11"/>
        <v/>
      </c>
      <c r="D185" s="4"/>
      <c r="E185" s="5"/>
    </row>
    <row r="186" spans="1:5" x14ac:dyDescent="0.25">
      <c r="A186"/>
      <c r="B186" s="5" t="str">
        <f t="shared" si="11"/>
        <v/>
      </c>
      <c r="D186" s="4"/>
      <c r="E186" s="5"/>
    </row>
    <row r="187" spans="1:5" x14ac:dyDescent="0.25">
      <c r="A187"/>
      <c r="B187" s="5" t="str">
        <f t="shared" si="11"/>
        <v/>
      </c>
      <c r="D187" s="4"/>
      <c r="E187" s="5"/>
    </row>
    <row r="188" spans="1:5" x14ac:dyDescent="0.25">
      <c r="A188"/>
      <c r="B188" s="5" t="str">
        <f t="shared" si="11"/>
        <v/>
      </c>
      <c r="D188" s="4"/>
      <c r="E188" s="5"/>
    </row>
    <row r="189" spans="1:5" x14ac:dyDescent="0.25">
      <c r="A189"/>
      <c r="B189" s="5" t="str">
        <f t="shared" si="11"/>
        <v/>
      </c>
      <c r="D189" s="4"/>
      <c r="E189" s="5"/>
    </row>
    <row r="190" spans="1:5" x14ac:dyDescent="0.25">
      <c r="A190"/>
      <c r="B190" s="5" t="str">
        <f t="shared" si="11"/>
        <v/>
      </c>
      <c r="D190" s="4"/>
      <c r="E190" s="5"/>
    </row>
    <row r="191" spans="1:5" x14ac:dyDescent="0.25">
      <c r="A191"/>
      <c r="B191" s="5" t="str">
        <f t="shared" si="11"/>
        <v/>
      </c>
      <c r="D191" s="4"/>
      <c r="E191" s="5"/>
    </row>
    <row r="192" spans="1:5" x14ac:dyDescent="0.25">
      <c r="A192"/>
      <c r="B192" s="5" t="str">
        <f t="shared" si="11"/>
        <v/>
      </c>
      <c r="D192" s="4"/>
      <c r="E192" s="5"/>
    </row>
    <row r="193" spans="1:5" x14ac:dyDescent="0.25">
      <c r="A193"/>
      <c r="B193" s="5" t="str">
        <f t="shared" si="11"/>
        <v/>
      </c>
      <c r="D193" s="4"/>
      <c r="E193" s="5"/>
    </row>
    <row r="194" spans="1:5" x14ac:dyDescent="0.25">
      <c r="A194"/>
      <c r="B194" s="5" t="str">
        <f t="shared" ref="B194:B257" si="12">IF(ISBLANK(A194),"",A194/$I$3)</f>
        <v/>
      </c>
      <c r="D194" s="4"/>
      <c r="E194" s="5"/>
    </row>
    <row r="195" spans="1:5" x14ac:dyDescent="0.25">
      <c r="A195"/>
      <c r="B195" s="5" t="str">
        <f t="shared" si="12"/>
        <v/>
      </c>
      <c r="D195" s="4"/>
      <c r="E195" s="5"/>
    </row>
    <row r="196" spans="1:5" x14ac:dyDescent="0.25">
      <c r="A196"/>
      <c r="B196" s="5" t="str">
        <f t="shared" si="12"/>
        <v/>
      </c>
      <c r="D196" s="4"/>
      <c r="E196" s="5"/>
    </row>
    <row r="197" spans="1:5" x14ac:dyDescent="0.25">
      <c r="A197"/>
      <c r="B197" s="5" t="str">
        <f t="shared" si="12"/>
        <v/>
      </c>
      <c r="D197" s="4"/>
      <c r="E197" s="5"/>
    </row>
    <row r="198" spans="1:5" x14ac:dyDescent="0.25">
      <c r="A198"/>
      <c r="B198" s="5" t="str">
        <f t="shared" si="12"/>
        <v/>
      </c>
      <c r="D198" s="4"/>
      <c r="E198" s="5"/>
    </row>
    <row r="199" spans="1:5" x14ac:dyDescent="0.25">
      <c r="A199"/>
      <c r="B199" s="5" t="str">
        <f t="shared" si="12"/>
        <v/>
      </c>
      <c r="D199" s="4"/>
      <c r="E199" s="5"/>
    </row>
    <row r="200" spans="1:5" x14ac:dyDescent="0.25">
      <c r="A200"/>
      <c r="B200" s="5" t="str">
        <f t="shared" si="12"/>
        <v/>
      </c>
      <c r="D200" s="4"/>
      <c r="E200" s="5"/>
    </row>
    <row r="201" spans="1:5" x14ac:dyDescent="0.25">
      <c r="A201"/>
      <c r="B201" s="5" t="str">
        <f t="shared" si="12"/>
        <v/>
      </c>
      <c r="D201" s="4"/>
      <c r="E201" s="5"/>
    </row>
    <row r="202" spans="1:5" x14ac:dyDescent="0.25">
      <c r="A202"/>
      <c r="B202" s="5" t="str">
        <f t="shared" si="12"/>
        <v/>
      </c>
      <c r="D202" s="4"/>
      <c r="E202" s="5"/>
    </row>
    <row r="203" spans="1:5" x14ac:dyDescent="0.25">
      <c r="A203"/>
      <c r="B203" s="5" t="str">
        <f t="shared" si="12"/>
        <v/>
      </c>
      <c r="D203" s="4"/>
      <c r="E203" s="5"/>
    </row>
    <row r="204" spans="1:5" x14ac:dyDescent="0.25">
      <c r="A204"/>
      <c r="B204" s="5" t="str">
        <f t="shared" si="12"/>
        <v/>
      </c>
      <c r="D204" s="4"/>
      <c r="E204" s="5"/>
    </row>
    <row r="205" spans="1:5" x14ac:dyDescent="0.25">
      <c r="A205"/>
      <c r="B205" s="5" t="str">
        <f t="shared" si="12"/>
        <v/>
      </c>
      <c r="D205" s="4"/>
      <c r="E205" s="5"/>
    </row>
    <row r="206" spans="1:5" x14ac:dyDescent="0.25">
      <c r="A206"/>
      <c r="B206" s="5" t="str">
        <f t="shared" si="12"/>
        <v/>
      </c>
      <c r="D206" s="4"/>
      <c r="E206" s="5"/>
    </row>
    <row r="207" spans="1:5" x14ac:dyDescent="0.25">
      <c r="A207"/>
      <c r="B207" s="5" t="str">
        <f t="shared" si="12"/>
        <v/>
      </c>
      <c r="D207" s="4"/>
      <c r="E207" s="5"/>
    </row>
    <row r="208" spans="1:5" x14ac:dyDescent="0.25">
      <c r="A208"/>
      <c r="B208" s="5" t="str">
        <f t="shared" si="12"/>
        <v/>
      </c>
      <c r="D208" s="4"/>
      <c r="E208" s="5"/>
    </row>
    <row r="209" spans="1:5" x14ac:dyDescent="0.25">
      <c r="A209"/>
      <c r="B209" s="5" t="str">
        <f t="shared" si="12"/>
        <v/>
      </c>
      <c r="D209" s="4"/>
      <c r="E209" s="5"/>
    </row>
    <row r="210" spans="1:5" x14ac:dyDescent="0.25">
      <c r="A210"/>
      <c r="B210" s="5" t="str">
        <f t="shared" si="12"/>
        <v/>
      </c>
      <c r="D210" s="4"/>
      <c r="E210" s="5"/>
    </row>
    <row r="211" spans="1:5" x14ac:dyDescent="0.25">
      <c r="A211"/>
      <c r="B211" s="5" t="str">
        <f t="shared" si="12"/>
        <v/>
      </c>
      <c r="D211" s="4"/>
      <c r="E211" s="5"/>
    </row>
    <row r="212" spans="1:5" x14ac:dyDescent="0.25">
      <c r="A212"/>
      <c r="B212" s="5" t="str">
        <f t="shared" si="12"/>
        <v/>
      </c>
      <c r="D212" s="4"/>
      <c r="E212" s="5"/>
    </row>
    <row r="213" spans="1:5" x14ac:dyDescent="0.25">
      <c r="A213"/>
      <c r="B213" s="5" t="str">
        <f t="shared" si="12"/>
        <v/>
      </c>
      <c r="D213" s="4"/>
      <c r="E213" s="5"/>
    </row>
    <row r="214" spans="1:5" x14ac:dyDescent="0.25">
      <c r="A214"/>
      <c r="B214" s="5" t="str">
        <f t="shared" si="12"/>
        <v/>
      </c>
      <c r="D214" s="4"/>
      <c r="E214" s="5"/>
    </row>
    <row r="215" spans="1:5" x14ac:dyDescent="0.25">
      <c r="A215"/>
      <c r="B215" s="5" t="str">
        <f t="shared" si="12"/>
        <v/>
      </c>
      <c r="D215" s="4"/>
      <c r="E215" s="5"/>
    </row>
    <row r="216" spans="1:5" x14ac:dyDescent="0.25">
      <c r="A216"/>
      <c r="B216" s="5" t="str">
        <f t="shared" si="12"/>
        <v/>
      </c>
      <c r="D216" s="4"/>
      <c r="E216" s="5"/>
    </row>
    <row r="217" spans="1:5" x14ac:dyDescent="0.25">
      <c r="A217"/>
      <c r="B217" s="5" t="str">
        <f t="shared" si="12"/>
        <v/>
      </c>
      <c r="D217" s="4"/>
      <c r="E217" s="5"/>
    </row>
    <row r="218" spans="1:5" x14ac:dyDescent="0.25">
      <c r="A218"/>
      <c r="B218" s="5" t="str">
        <f t="shared" si="12"/>
        <v/>
      </c>
      <c r="D218" s="4"/>
      <c r="E218" s="5"/>
    </row>
    <row r="219" spans="1:5" x14ac:dyDescent="0.25">
      <c r="A219"/>
      <c r="B219" s="5" t="str">
        <f t="shared" si="12"/>
        <v/>
      </c>
      <c r="D219" s="4"/>
      <c r="E219" s="5"/>
    </row>
    <row r="220" spans="1:5" x14ac:dyDescent="0.25">
      <c r="A220"/>
      <c r="B220" s="5" t="str">
        <f t="shared" si="12"/>
        <v/>
      </c>
      <c r="D220" s="4"/>
      <c r="E220" s="5"/>
    </row>
    <row r="221" spans="1:5" x14ac:dyDescent="0.25">
      <c r="A221"/>
      <c r="B221" s="5" t="str">
        <f t="shared" si="12"/>
        <v/>
      </c>
      <c r="D221" s="4"/>
      <c r="E221" s="5"/>
    </row>
    <row r="222" spans="1:5" x14ac:dyDescent="0.25">
      <c r="A222"/>
      <c r="B222" s="5" t="str">
        <f t="shared" si="12"/>
        <v/>
      </c>
      <c r="D222" s="4"/>
      <c r="E222" s="5"/>
    </row>
    <row r="223" spans="1:5" x14ac:dyDescent="0.25">
      <c r="A223"/>
      <c r="B223" s="5" t="str">
        <f t="shared" si="12"/>
        <v/>
      </c>
      <c r="D223" s="4"/>
      <c r="E223" s="5"/>
    </row>
    <row r="224" spans="1:5" x14ac:dyDescent="0.25">
      <c r="A224"/>
      <c r="B224" s="5" t="str">
        <f t="shared" si="12"/>
        <v/>
      </c>
      <c r="D224" s="4"/>
      <c r="E224" s="5"/>
    </row>
    <row r="225" spans="1:5" x14ac:dyDescent="0.25">
      <c r="A225"/>
      <c r="B225" s="5" t="str">
        <f t="shared" si="12"/>
        <v/>
      </c>
      <c r="D225" s="4"/>
      <c r="E225" s="5"/>
    </row>
    <row r="226" spans="1:5" x14ac:dyDescent="0.25">
      <c r="A226"/>
      <c r="B226" s="5" t="str">
        <f t="shared" si="12"/>
        <v/>
      </c>
      <c r="D226" s="4"/>
      <c r="E226" s="5"/>
    </row>
    <row r="227" spans="1:5" x14ac:dyDescent="0.25">
      <c r="A227"/>
      <c r="B227" s="5" t="str">
        <f t="shared" si="12"/>
        <v/>
      </c>
      <c r="D227" s="4"/>
      <c r="E227" s="5"/>
    </row>
    <row r="228" spans="1:5" x14ac:dyDescent="0.25">
      <c r="A228"/>
      <c r="B228" s="5" t="str">
        <f t="shared" si="12"/>
        <v/>
      </c>
      <c r="D228" s="4"/>
      <c r="E228" s="5"/>
    </row>
    <row r="229" spans="1:5" x14ac:dyDescent="0.25">
      <c r="A229"/>
      <c r="B229" s="5" t="str">
        <f t="shared" si="12"/>
        <v/>
      </c>
      <c r="D229" s="4"/>
      <c r="E229" s="5"/>
    </row>
    <row r="230" spans="1:5" x14ac:dyDescent="0.25">
      <c r="A230"/>
      <c r="B230" s="5" t="str">
        <f t="shared" si="12"/>
        <v/>
      </c>
      <c r="D230" s="4"/>
      <c r="E230" s="5"/>
    </row>
    <row r="231" spans="1:5" x14ac:dyDescent="0.25">
      <c r="A231"/>
      <c r="B231" s="5" t="str">
        <f t="shared" si="12"/>
        <v/>
      </c>
      <c r="D231" s="4"/>
      <c r="E231" s="5"/>
    </row>
    <row r="232" spans="1:5" x14ac:dyDescent="0.25">
      <c r="A232"/>
      <c r="B232" s="5" t="str">
        <f t="shared" si="12"/>
        <v/>
      </c>
      <c r="D232" s="4"/>
      <c r="E232" s="5"/>
    </row>
    <row r="233" spans="1:5" x14ac:dyDescent="0.25">
      <c r="A233"/>
      <c r="B233" s="5" t="str">
        <f t="shared" si="12"/>
        <v/>
      </c>
      <c r="D233" s="4"/>
      <c r="E233" s="5"/>
    </row>
    <row r="234" spans="1:5" x14ac:dyDescent="0.25">
      <c r="A234"/>
      <c r="B234" s="5" t="str">
        <f t="shared" si="12"/>
        <v/>
      </c>
      <c r="D234" s="4"/>
      <c r="E234" s="5"/>
    </row>
    <row r="235" spans="1:5" x14ac:dyDescent="0.25">
      <c r="A235"/>
      <c r="B235" s="5" t="str">
        <f t="shared" si="12"/>
        <v/>
      </c>
      <c r="D235" s="4"/>
      <c r="E235" s="5"/>
    </row>
    <row r="236" spans="1:5" x14ac:dyDescent="0.25">
      <c r="A236"/>
      <c r="B236" s="5" t="str">
        <f t="shared" si="12"/>
        <v/>
      </c>
      <c r="D236" s="4"/>
      <c r="E236" s="5"/>
    </row>
    <row r="237" spans="1:5" x14ac:dyDescent="0.25">
      <c r="A237"/>
      <c r="B237" s="5" t="str">
        <f t="shared" si="12"/>
        <v/>
      </c>
      <c r="D237" s="4"/>
      <c r="E237" s="5"/>
    </row>
    <row r="238" spans="1:5" x14ac:dyDescent="0.25">
      <c r="A238"/>
      <c r="B238" s="5" t="str">
        <f t="shared" si="12"/>
        <v/>
      </c>
      <c r="D238" s="4"/>
      <c r="E238" s="5"/>
    </row>
    <row r="239" spans="1:5" x14ac:dyDescent="0.25">
      <c r="A239"/>
      <c r="B239" s="5" t="str">
        <f t="shared" si="12"/>
        <v/>
      </c>
      <c r="D239" s="4"/>
      <c r="E239" s="5"/>
    </row>
    <row r="240" spans="1:5" x14ac:dyDescent="0.25">
      <c r="A240"/>
      <c r="B240" s="5" t="str">
        <f t="shared" si="12"/>
        <v/>
      </c>
      <c r="D240" s="4"/>
      <c r="E240" s="5"/>
    </row>
    <row r="241" spans="1:5" x14ac:dyDescent="0.25">
      <c r="A241"/>
      <c r="B241" s="5" t="str">
        <f t="shared" si="12"/>
        <v/>
      </c>
      <c r="D241" s="4"/>
      <c r="E241" s="5"/>
    </row>
    <row r="242" spans="1:5" x14ac:dyDescent="0.25">
      <c r="A242"/>
      <c r="B242" s="5" t="str">
        <f t="shared" si="12"/>
        <v/>
      </c>
      <c r="D242" s="4"/>
      <c r="E242" s="5"/>
    </row>
    <row r="243" spans="1:5" x14ac:dyDescent="0.25">
      <c r="A243"/>
      <c r="B243" s="5" t="str">
        <f t="shared" si="12"/>
        <v/>
      </c>
      <c r="D243" s="4"/>
      <c r="E243" s="5"/>
    </row>
    <row r="244" spans="1:5" x14ac:dyDescent="0.25">
      <c r="A244"/>
      <c r="B244" s="5" t="str">
        <f t="shared" si="12"/>
        <v/>
      </c>
      <c r="D244" s="4"/>
      <c r="E244" s="5"/>
    </row>
    <row r="245" spans="1:5" x14ac:dyDescent="0.25">
      <c r="A245"/>
      <c r="B245" s="5" t="str">
        <f t="shared" si="12"/>
        <v/>
      </c>
      <c r="D245" s="4"/>
      <c r="E245" s="5"/>
    </row>
    <row r="246" spans="1:5" x14ac:dyDescent="0.25">
      <c r="A246"/>
      <c r="B246" s="5" t="str">
        <f t="shared" si="12"/>
        <v/>
      </c>
      <c r="D246" s="4"/>
      <c r="E246" s="5"/>
    </row>
    <row r="247" spans="1:5" x14ac:dyDescent="0.25">
      <c r="A247"/>
      <c r="B247" s="5" t="str">
        <f t="shared" si="12"/>
        <v/>
      </c>
      <c r="D247" s="4"/>
      <c r="E247" s="5"/>
    </row>
    <row r="248" spans="1:5" x14ac:dyDescent="0.25">
      <c r="A248"/>
      <c r="B248" s="5" t="str">
        <f t="shared" si="12"/>
        <v/>
      </c>
      <c r="D248" s="4"/>
      <c r="E248" s="5"/>
    </row>
    <row r="249" spans="1:5" x14ac:dyDescent="0.25">
      <c r="A249"/>
      <c r="B249" s="5" t="str">
        <f t="shared" si="12"/>
        <v/>
      </c>
      <c r="D249" s="4"/>
      <c r="E249" s="5"/>
    </row>
    <row r="250" spans="1:5" x14ac:dyDescent="0.25">
      <c r="A250"/>
      <c r="B250" s="5" t="str">
        <f t="shared" si="12"/>
        <v/>
      </c>
      <c r="D250" s="4"/>
      <c r="E250" s="5"/>
    </row>
    <row r="251" spans="1:5" x14ac:dyDescent="0.25">
      <c r="A251"/>
      <c r="B251" s="5" t="str">
        <f t="shared" si="12"/>
        <v/>
      </c>
      <c r="D251" s="4"/>
      <c r="E251" s="5"/>
    </row>
    <row r="252" spans="1:5" x14ac:dyDescent="0.25">
      <c r="A252"/>
      <c r="B252" s="5" t="str">
        <f t="shared" si="12"/>
        <v/>
      </c>
      <c r="D252" s="4"/>
      <c r="E252" s="5"/>
    </row>
    <row r="253" spans="1:5" x14ac:dyDescent="0.25">
      <c r="A253"/>
      <c r="B253" s="5" t="str">
        <f t="shared" si="12"/>
        <v/>
      </c>
      <c r="D253" s="4"/>
    </row>
    <row r="254" spans="1:5" x14ac:dyDescent="0.25">
      <c r="A254"/>
      <c r="B254" s="5" t="str">
        <f t="shared" si="12"/>
        <v/>
      </c>
      <c r="D254" s="4"/>
    </row>
    <row r="255" spans="1:5" x14ac:dyDescent="0.25">
      <c r="A255"/>
      <c r="B255" s="5" t="str">
        <f t="shared" si="12"/>
        <v/>
      </c>
      <c r="D255" s="4"/>
    </row>
    <row r="256" spans="1:5" x14ac:dyDescent="0.25">
      <c r="A256"/>
      <c r="B256" s="5" t="str">
        <f t="shared" si="12"/>
        <v/>
      </c>
      <c r="D256" s="4"/>
    </row>
    <row r="257" spans="1:4" x14ac:dyDescent="0.25">
      <c r="A257"/>
      <c r="B257" s="5" t="str">
        <f t="shared" si="12"/>
        <v/>
      </c>
      <c r="D257" s="4"/>
    </row>
    <row r="258" spans="1:4" x14ac:dyDescent="0.25">
      <c r="A258"/>
      <c r="B258" s="5" t="str">
        <f t="shared" ref="B258:B301" si="13">IF(ISBLANK(A258),"",A258/$I$3)</f>
        <v/>
      </c>
      <c r="D258" s="4"/>
    </row>
    <row r="259" spans="1:4" x14ac:dyDescent="0.25">
      <c r="A259"/>
      <c r="B259" s="5" t="str">
        <f t="shared" si="13"/>
        <v/>
      </c>
      <c r="D259" s="4"/>
    </row>
    <row r="260" spans="1:4" x14ac:dyDescent="0.25">
      <c r="A260"/>
      <c r="B260" s="5" t="str">
        <f t="shared" si="13"/>
        <v/>
      </c>
      <c r="D260" s="4"/>
    </row>
    <row r="261" spans="1:4" x14ac:dyDescent="0.25">
      <c r="A261"/>
      <c r="B261" s="5" t="str">
        <f t="shared" si="13"/>
        <v/>
      </c>
      <c r="D261" s="4"/>
    </row>
    <row r="262" spans="1:4" x14ac:dyDescent="0.25">
      <c r="A262"/>
      <c r="B262" s="5" t="str">
        <f t="shared" si="13"/>
        <v/>
      </c>
    </row>
    <row r="263" spans="1:4" x14ac:dyDescent="0.25">
      <c r="A263"/>
      <c r="B263" s="5" t="str">
        <f t="shared" si="13"/>
        <v/>
      </c>
    </row>
    <row r="264" spans="1:4" x14ac:dyDescent="0.25">
      <c r="A264"/>
      <c r="B264" s="5" t="str">
        <f t="shared" si="13"/>
        <v/>
      </c>
    </row>
    <row r="265" spans="1:4" x14ac:dyDescent="0.25">
      <c r="A265"/>
      <c r="B265" s="5" t="str">
        <f t="shared" si="13"/>
        <v/>
      </c>
    </row>
    <row r="266" spans="1:4" x14ac:dyDescent="0.25">
      <c r="A266"/>
      <c r="B266" s="5" t="str">
        <f t="shared" si="13"/>
        <v/>
      </c>
    </row>
    <row r="267" spans="1:4" x14ac:dyDescent="0.25">
      <c r="A267"/>
      <c r="B267" s="5" t="str">
        <f t="shared" si="13"/>
        <v/>
      </c>
    </row>
    <row r="268" spans="1:4" x14ac:dyDescent="0.25">
      <c r="A268"/>
      <c r="B268" s="5" t="str">
        <f t="shared" si="13"/>
        <v/>
      </c>
    </row>
    <row r="269" spans="1:4" x14ac:dyDescent="0.25">
      <c r="A269"/>
      <c r="B269" s="5" t="str">
        <f t="shared" si="13"/>
        <v/>
      </c>
    </row>
    <row r="270" spans="1:4" x14ac:dyDescent="0.25">
      <c r="A270"/>
      <c r="B270" s="5" t="str">
        <f t="shared" si="13"/>
        <v/>
      </c>
    </row>
    <row r="271" spans="1:4" x14ac:dyDescent="0.25">
      <c r="A271"/>
      <c r="B271" s="5" t="str">
        <f t="shared" si="13"/>
        <v/>
      </c>
    </row>
    <row r="272" spans="1:4" x14ac:dyDescent="0.25">
      <c r="A272"/>
      <c r="B272" s="5" t="str">
        <f t="shared" si="13"/>
        <v/>
      </c>
    </row>
    <row r="273" spans="1:2" x14ac:dyDescent="0.25">
      <c r="A273"/>
      <c r="B273" s="5" t="str">
        <f t="shared" si="13"/>
        <v/>
      </c>
    </row>
    <row r="274" spans="1:2" x14ac:dyDescent="0.25">
      <c r="A274"/>
      <c r="B274" s="5" t="str">
        <f t="shared" si="13"/>
        <v/>
      </c>
    </row>
    <row r="275" spans="1:2" x14ac:dyDescent="0.25">
      <c r="A275"/>
      <c r="B275" s="5" t="str">
        <f t="shared" si="13"/>
        <v/>
      </c>
    </row>
    <row r="276" spans="1:2" x14ac:dyDescent="0.25">
      <c r="A276"/>
      <c r="B276" s="5" t="str">
        <f t="shared" si="13"/>
        <v/>
      </c>
    </row>
    <row r="277" spans="1:2" x14ac:dyDescent="0.25">
      <c r="A277"/>
      <c r="B277" s="5" t="str">
        <f t="shared" si="13"/>
        <v/>
      </c>
    </row>
    <row r="278" spans="1:2" x14ac:dyDescent="0.25">
      <c r="A278"/>
      <c r="B278" s="5" t="str">
        <f t="shared" si="13"/>
        <v/>
      </c>
    </row>
    <row r="279" spans="1:2" x14ac:dyDescent="0.25">
      <c r="A279"/>
      <c r="B279" s="5" t="str">
        <f t="shared" si="13"/>
        <v/>
      </c>
    </row>
    <row r="280" spans="1:2" x14ac:dyDescent="0.25">
      <c r="A280"/>
      <c r="B280" s="5" t="str">
        <f t="shared" si="13"/>
        <v/>
      </c>
    </row>
    <row r="281" spans="1:2" x14ac:dyDescent="0.25">
      <c r="A281"/>
      <c r="B281" s="5" t="str">
        <f t="shared" si="13"/>
        <v/>
      </c>
    </row>
    <row r="282" spans="1:2" x14ac:dyDescent="0.25">
      <c r="A282"/>
      <c r="B282" s="5" t="str">
        <f t="shared" si="13"/>
        <v/>
      </c>
    </row>
    <row r="283" spans="1:2" x14ac:dyDescent="0.25">
      <c r="A283"/>
      <c r="B283" s="5" t="str">
        <f t="shared" si="13"/>
        <v/>
      </c>
    </row>
    <row r="284" spans="1:2" x14ac:dyDescent="0.25">
      <c r="A284"/>
      <c r="B284" s="5" t="str">
        <f t="shared" si="13"/>
        <v/>
      </c>
    </row>
    <row r="285" spans="1:2" x14ac:dyDescent="0.25">
      <c r="A285"/>
      <c r="B285" s="5" t="str">
        <f t="shared" si="13"/>
        <v/>
      </c>
    </row>
    <row r="286" spans="1:2" x14ac:dyDescent="0.25">
      <c r="A286"/>
      <c r="B286" s="5" t="str">
        <f t="shared" si="13"/>
        <v/>
      </c>
    </row>
    <row r="287" spans="1:2" x14ac:dyDescent="0.25">
      <c r="A287"/>
      <c r="B287" s="5" t="str">
        <f t="shared" si="13"/>
        <v/>
      </c>
    </row>
    <row r="288" spans="1:2" x14ac:dyDescent="0.25">
      <c r="A288"/>
      <c r="B288" s="5" t="str">
        <f t="shared" si="13"/>
        <v/>
      </c>
    </row>
    <row r="289" spans="1:2" x14ac:dyDescent="0.25">
      <c r="A289"/>
      <c r="B289" s="5" t="str">
        <f t="shared" si="13"/>
        <v/>
      </c>
    </row>
    <row r="290" spans="1:2" x14ac:dyDescent="0.25">
      <c r="A290"/>
      <c r="B290" s="5" t="str">
        <f t="shared" si="13"/>
        <v/>
      </c>
    </row>
    <row r="291" spans="1:2" x14ac:dyDescent="0.25">
      <c r="A291"/>
      <c r="B291" s="5" t="str">
        <f t="shared" si="13"/>
        <v/>
      </c>
    </row>
    <row r="292" spans="1:2" x14ac:dyDescent="0.25">
      <c r="A292"/>
      <c r="B292" s="5" t="str">
        <f t="shared" si="13"/>
        <v/>
      </c>
    </row>
    <row r="293" spans="1:2" x14ac:dyDescent="0.25">
      <c r="A293"/>
      <c r="B293" s="5" t="str">
        <f t="shared" si="13"/>
        <v/>
      </c>
    </row>
    <row r="294" spans="1:2" x14ac:dyDescent="0.25">
      <c r="A294"/>
      <c r="B294" s="5" t="str">
        <f t="shared" si="13"/>
        <v/>
      </c>
    </row>
    <row r="295" spans="1:2" x14ac:dyDescent="0.25">
      <c r="A295"/>
      <c r="B295" s="5" t="str">
        <f t="shared" si="13"/>
        <v/>
      </c>
    </row>
    <row r="296" spans="1:2" x14ac:dyDescent="0.25">
      <c r="A296"/>
      <c r="B296" s="5" t="str">
        <f t="shared" si="13"/>
        <v/>
      </c>
    </row>
    <row r="297" spans="1:2" x14ac:dyDescent="0.25">
      <c r="A297"/>
      <c r="B297" s="5" t="str">
        <f t="shared" si="13"/>
        <v/>
      </c>
    </row>
    <row r="298" spans="1:2" x14ac:dyDescent="0.25">
      <c r="A298"/>
      <c r="B298" s="5" t="str">
        <f t="shared" si="13"/>
        <v/>
      </c>
    </row>
    <row r="299" spans="1:2" x14ac:dyDescent="0.25">
      <c r="A299"/>
      <c r="B299" s="5" t="str">
        <f t="shared" si="13"/>
        <v/>
      </c>
    </row>
    <row r="300" spans="1:2" x14ac:dyDescent="0.25">
      <c r="A300"/>
      <c r="B300" s="5" t="str">
        <f t="shared" si="13"/>
        <v/>
      </c>
    </row>
    <row r="301" spans="1:2" x14ac:dyDescent="0.25">
      <c r="A301"/>
      <c r="B301" s="5" t="str">
        <f t="shared" si="13"/>
        <v/>
      </c>
    </row>
  </sheetData>
  <sortState ref="A2:A55">
    <sortCondition ref="A2:A55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Beuk</vt:lpstr>
      <vt:lpstr>CountAb</vt:lpstr>
      <vt:lpstr>PercCut</vt:lpstr>
      <vt:lpstr>PercPass</vt:lpstr>
      <vt:lpstr>PercScore</vt:lpstr>
      <vt:lpstr>Rawscore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Meeuwissen</dc:creator>
  <cp:lastModifiedBy>Jan Meeuwissen</cp:lastModifiedBy>
  <dcterms:created xsi:type="dcterms:W3CDTF">2017-10-24T20:23:42Z</dcterms:created>
  <dcterms:modified xsi:type="dcterms:W3CDTF">2017-10-26T19:39:01Z</dcterms:modified>
</cp:coreProperties>
</file>